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12" windowWidth="19320" windowHeight="12780" activeTab="1"/>
  </bookViews>
  <sheets>
    <sheet name="мой идеальный партнер" sheetId="1" r:id="rId1"/>
    <sheet name="ПСИХОЛОГУ" sheetId="2" r:id="rId2"/>
  </sheets>
  <definedNames/>
  <calcPr fullCalcOnLoad="1"/>
</workbook>
</file>

<file path=xl/sharedStrings.xml><?xml version="1.0" encoding="utf-8"?>
<sst xmlns="http://schemas.openxmlformats.org/spreadsheetml/2006/main" count="349" uniqueCount="195">
  <si>
    <t xml:space="preserve">Другие думают о нем благосклонно </t>
  </si>
  <si>
    <t xml:space="preserve">Производит впечатление на окружающих </t>
  </si>
  <si>
    <t xml:space="preserve">Умеет распоряжаться, приказывать </t>
  </si>
  <si>
    <t xml:space="preserve">Умеет настоять на своем </t>
  </si>
  <si>
    <t xml:space="preserve">Обладает чувством собственного достоинства </t>
  </si>
  <si>
    <t xml:space="preserve">Независимый </t>
  </si>
  <si>
    <t xml:space="preserve">Способен сам позаботиться о себе </t>
  </si>
  <si>
    <t xml:space="preserve">Может проявить безразличие </t>
  </si>
  <si>
    <t xml:space="preserve">Способен быть суровым </t>
  </si>
  <si>
    <t xml:space="preserve">Строгий, но справедливый </t>
  </si>
  <si>
    <t xml:space="preserve">Может быть искренним </t>
  </si>
  <si>
    <t xml:space="preserve">Критичен к другим </t>
  </si>
  <si>
    <t xml:space="preserve">Любит поплакаться </t>
  </si>
  <si>
    <t xml:space="preserve">Часто печален </t>
  </si>
  <si>
    <t xml:space="preserve">Способен проявить недоверие </t>
  </si>
  <si>
    <t xml:space="preserve">Часто разочаровывается </t>
  </si>
  <si>
    <t xml:space="preserve">Способен быть критичным к себе </t>
  </si>
  <si>
    <t xml:space="preserve">Способен признать свою неправоту </t>
  </si>
  <si>
    <t xml:space="preserve">Благородный </t>
  </si>
  <si>
    <t xml:space="preserve">Восхищающийся и склонный к подражанию </t>
  </si>
  <si>
    <t xml:space="preserve">Уважительный </t>
  </si>
  <si>
    <t xml:space="preserve">Ищущий одобрения </t>
  </si>
  <si>
    <t xml:space="preserve">Способен к сотрудничеству </t>
  </si>
  <si>
    <t xml:space="preserve">Стремится ужиться с другими </t>
  </si>
  <si>
    <t xml:space="preserve">Дружелюбный, доброжелательный </t>
  </si>
  <si>
    <t xml:space="preserve">Внимательный и ласковый </t>
  </si>
  <si>
    <t xml:space="preserve">Деликатный </t>
  </si>
  <si>
    <t xml:space="preserve">Одобряющий </t>
  </si>
  <si>
    <t xml:space="preserve">Отзывчивый к призывам о помощи </t>
  </si>
  <si>
    <t xml:space="preserve">Бескорыстный </t>
  </si>
  <si>
    <t xml:space="preserve">Способен вызвать восхищение </t>
  </si>
  <si>
    <t xml:space="preserve">Пользуется уважением у других </t>
  </si>
  <si>
    <t xml:space="preserve">Обладает талантом руководителя </t>
  </si>
  <si>
    <t xml:space="preserve">Любит ответственность </t>
  </si>
  <si>
    <t xml:space="preserve">Уверен в себе </t>
  </si>
  <si>
    <t xml:space="preserve">Самоуверен и напорист </t>
  </si>
  <si>
    <t xml:space="preserve">Деловит и практичен </t>
  </si>
  <si>
    <t xml:space="preserve">Любит соревноваться </t>
  </si>
  <si>
    <t xml:space="preserve">Строгий и крутой, где надо </t>
  </si>
  <si>
    <t>Неумолимый, но беспристрастный</t>
  </si>
  <si>
    <t xml:space="preserve">Раздражительный </t>
  </si>
  <si>
    <t xml:space="preserve">Открытый и прямолинейный </t>
  </si>
  <si>
    <t xml:space="preserve">Не терпит, чтобы им командовали </t>
  </si>
  <si>
    <t xml:space="preserve">Скептичен </t>
  </si>
  <si>
    <t>На него трудно произвести впечатление</t>
  </si>
  <si>
    <t xml:space="preserve">Обидчивый, щепетильный </t>
  </si>
  <si>
    <t xml:space="preserve">Легко смущается </t>
  </si>
  <si>
    <t xml:space="preserve">Не уверен в себе </t>
  </si>
  <si>
    <t xml:space="preserve">Уступчивый </t>
  </si>
  <si>
    <t xml:space="preserve">Скромный </t>
  </si>
  <si>
    <t xml:space="preserve">Часто прибегает к помощи других </t>
  </si>
  <si>
    <t xml:space="preserve">Очень почитает авторитеты </t>
  </si>
  <si>
    <t xml:space="preserve">Охотно принимает советы </t>
  </si>
  <si>
    <t xml:space="preserve">Доверчив и стремится радовать других </t>
  </si>
  <si>
    <t xml:space="preserve">Всегда любезен в обхождении </t>
  </si>
  <si>
    <t xml:space="preserve">Дорожит мнением окружающих </t>
  </si>
  <si>
    <t xml:space="preserve">Общительный и уживчивый </t>
  </si>
  <si>
    <t xml:space="preserve">Добросердечный </t>
  </si>
  <si>
    <t xml:space="preserve">Добрый, вселяющий уверенность </t>
  </si>
  <si>
    <t xml:space="preserve">Нежный и мягкосердечный </t>
  </si>
  <si>
    <t xml:space="preserve">Любит заботиться о других </t>
  </si>
  <si>
    <t xml:space="preserve">Любит давать советы </t>
  </si>
  <si>
    <t xml:space="preserve">Производит впечатление значимости </t>
  </si>
  <si>
    <t xml:space="preserve">Начальственно-повелительный </t>
  </si>
  <si>
    <t xml:space="preserve">Властный </t>
  </si>
  <si>
    <t xml:space="preserve">Хвастливый </t>
  </si>
  <si>
    <t xml:space="preserve">Надменный и самодовольный </t>
  </si>
  <si>
    <t xml:space="preserve">Думает только о себе </t>
  </si>
  <si>
    <t xml:space="preserve">Хитрый и расчетливый </t>
  </si>
  <si>
    <t xml:space="preserve">Нетерпим к ошибкам других </t>
  </si>
  <si>
    <t xml:space="preserve">Своекорыстный </t>
  </si>
  <si>
    <t xml:space="preserve">Откровенный </t>
  </si>
  <si>
    <t xml:space="preserve">Часто недружелюбен </t>
  </si>
  <si>
    <t xml:space="preserve">Озлобленный </t>
  </si>
  <si>
    <t xml:space="preserve">Жалобщик </t>
  </si>
  <si>
    <t xml:space="preserve">Ревнивый </t>
  </si>
  <si>
    <t xml:space="preserve">Долго помнит обиды </t>
  </si>
  <si>
    <t xml:space="preserve">Склонный к самобичеванию </t>
  </si>
  <si>
    <t xml:space="preserve">Застенчивый </t>
  </si>
  <si>
    <t xml:space="preserve">Безынициативный </t>
  </si>
  <si>
    <t xml:space="preserve">Кроткий </t>
  </si>
  <si>
    <t xml:space="preserve">Зависимый, несамостоятельный </t>
  </si>
  <si>
    <t xml:space="preserve">Любит подчиняться </t>
  </si>
  <si>
    <t xml:space="preserve">Предоставляет другим принимать решения </t>
  </si>
  <si>
    <t xml:space="preserve">Легко попадает впросак </t>
  </si>
  <si>
    <t xml:space="preserve">Легко попадает под влияние друзей </t>
  </si>
  <si>
    <t xml:space="preserve">Готов довериться любому </t>
  </si>
  <si>
    <t xml:space="preserve">Благорасположен ко всем без разбору </t>
  </si>
  <si>
    <t xml:space="preserve">Всем симпатизирует </t>
  </si>
  <si>
    <t xml:space="preserve">Прощает все </t>
  </si>
  <si>
    <t xml:space="preserve">Переполнен чрезмерным сочувствием </t>
  </si>
  <si>
    <t xml:space="preserve">Великодушен и терпим к недостаткам </t>
  </si>
  <si>
    <t xml:space="preserve">Стремится к успеху </t>
  </si>
  <si>
    <t xml:space="preserve">Ожидает восхищения от каждого </t>
  </si>
  <si>
    <t xml:space="preserve">Распоряжается другими </t>
  </si>
  <si>
    <t xml:space="preserve">Сноб (судит о людях по рангу и личным качествам) </t>
  </si>
  <si>
    <t xml:space="preserve">Тщеславный </t>
  </si>
  <si>
    <t xml:space="preserve">Эгоистичный </t>
  </si>
  <si>
    <t xml:space="preserve">Холодный, черствый </t>
  </si>
  <si>
    <t xml:space="preserve">Язвительный, насмешливый </t>
  </si>
  <si>
    <t xml:space="preserve">Злобный, жестокий </t>
  </si>
  <si>
    <t xml:space="preserve">Часто гневливый </t>
  </si>
  <si>
    <t xml:space="preserve">Бесчувственный, равнодушный </t>
  </si>
  <si>
    <t xml:space="preserve">Проникнут духом противоречия </t>
  </si>
  <si>
    <t xml:space="preserve">Упрямый </t>
  </si>
  <si>
    <t xml:space="preserve">Недоверчивый и подозрительный </t>
  </si>
  <si>
    <t xml:space="preserve">Робкий </t>
  </si>
  <si>
    <t xml:space="preserve">Стыдливый </t>
  </si>
  <si>
    <t xml:space="preserve">Отличается чрезмерной готовностью </t>
  </si>
  <si>
    <t xml:space="preserve">Мягкотелый </t>
  </si>
  <si>
    <t xml:space="preserve">Почти никогда и никому не возражает </t>
  </si>
  <si>
    <t xml:space="preserve">Ненавязчивый </t>
  </si>
  <si>
    <t xml:space="preserve">Любит, чтобы его опекали </t>
  </si>
  <si>
    <t xml:space="preserve">Чрезмерно доверчив </t>
  </si>
  <si>
    <t xml:space="preserve">Стремится снискать расположение каждого </t>
  </si>
  <si>
    <t xml:space="preserve">Со всеми соглашается </t>
  </si>
  <si>
    <t xml:space="preserve">Всегда дружелюбен </t>
  </si>
  <si>
    <t xml:space="preserve">Всех любит </t>
  </si>
  <si>
    <t xml:space="preserve">Слишком снисходителен к окружающим </t>
  </si>
  <si>
    <t xml:space="preserve">Старается утешить каждого </t>
  </si>
  <si>
    <t xml:space="preserve">Заботится о других в ущерб себе </t>
  </si>
  <si>
    <t xml:space="preserve">Портит людей чрезмерной добротой </t>
  </si>
  <si>
    <t>Покладистый</t>
  </si>
  <si>
    <t xml:space="preserve">Злопамятный </t>
  </si>
  <si>
    <t>Деспотичный (Самовластный)</t>
  </si>
  <si>
    <t>I</t>
  </si>
  <si>
    <t>II</t>
  </si>
  <si>
    <t>III</t>
  </si>
  <si>
    <t>IV</t>
  </si>
  <si>
    <t>V</t>
  </si>
  <si>
    <t>VI</t>
  </si>
  <si>
    <t>VII</t>
  </si>
  <si>
    <t>VIII</t>
  </si>
  <si>
    <t>Охотно подчиняется</t>
  </si>
  <si>
    <t xml:space="preserve">Щедрый </t>
  </si>
  <si>
    <t>Стремится помочь каждому</t>
  </si>
  <si>
    <t>Доминирование = (I – V) + 0,7*((VIII + II) – (VI+IV))</t>
  </si>
  <si>
    <t>Дружелюбие = (VII – III) + 0,7*((VIII + VI) – (II+IV))</t>
  </si>
  <si>
    <t>Октант</t>
  </si>
  <si>
    <t>Доминирование</t>
  </si>
  <si>
    <t>Дружелюбие</t>
  </si>
  <si>
    <t xml:space="preserve">I октант </t>
  </si>
  <si>
    <t xml:space="preserve">Стремление давать советы. </t>
  </si>
  <si>
    <t xml:space="preserve">Способность наставника и организатора. </t>
  </si>
  <si>
    <t xml:space="preserve">Нетерпеливость к критике, переоценка собственных возможностей. </t>
  </si>
  <si>
    <t xml:space="preserve">Догматизм и деспотичность. </t>
  </si>
  <si>
    <t xml:space="preserve">II октант </t>
  </si>
  <si>
    <t xml:space="preserve">Уверенность, независимость. </t>
  </si>
  <si>
    <t xml:space="preserve">Склонность к соревновательности, соперничеству. </t>
  </si>
  <si>
    <t xml:space="preserve">Обособленность позиции в группе. </t>
  </si>
  <si>
    <t xml:space="preserve">Самодовольство, чувство превосходства по отношению к окружающим. </t>
  </si>
  <si>
    <t xml:space="preserve">III октант </t>
  </si>
  <si>
    <t xml:space="preserve">Искренность, непосредственность. </t>
  </si>
  <si>
    <t xml:space="preserve">Настойчивость в достижении цели. </t>
  </si>
  <si>
    <t xml:space="preserve">Чрезмерное упорство, недружелюбие. </t>
  </si>
  <si>
    <t xml:space="preserve">Несдержанность и вспыльчивость. </t>
  </si>
  <si>
    <t xml:space="preserve">IV октант </t>
  </si>
  <si>
    <t xml:space="preserve">Реалистическая база суждений. </t>
  </si>
  <si>
    <t xml:space="preserve">Скептицизм и неконформность. </t>
  </si>
  <si>
    <t xml:space="preserve">Обидчивость и недоверчивость, склонность к критицизму. </t>
  </si>
  <si>
    <t xml:space="preserve">Недовольство окружающими, подозрительность. </t>
  </si>
  <si>
    <t xml:space="preserve">V октант </t>
  </si>
  <si>
    <t xml:space="preserve">Скромность, застенчивость. </t>
  </si>
  <si>
    <t xml:space="preserve">Охотное выполнение чужих обязанностей. </t>
  </si>
  <si>
    <t xml:space="preserve">Повышенное чувство вины, самоуничижение. </t>
  </si>
  <si>
    <t xml:space="preserve">Полная покорность. </t>
  </si>
  <si>
    <t xml:space="preserve">VI октант </t>
  </si>
  <si>
    <t xml:space="preserve">Потребность в доверии со стороны окружающих. </t>
  </si>
  <si>
    <t xml:space="preserve">Потребность в помощи. </t>
  </si>
  <si>
    <t xml:space="preserve">Сверхконформность. </t>
  </si>
  <si>
    <t xml:space="preserve">Полная зависимость от мнения окружающих. </t>
  </si>
  <si>
    <t xml:space="preserve">VII октант </t>
  </si>
  <si>
    <t xml:space="preserve">Стремление к сотрудничеству с группой. </t>
  </si>
  <si>
    <t xml:space="preserve">Дружелюбие. </t>
  </si>
  <si>
    <t xml:space="preserve">Компромиссное поведение. </t>
  </si>
  <si>
    <t xml:space="preserve">Несдержанность в излияниях своего дружелюбия. </t>
  </si>
  <si>
    <t xml:space="preserve">VIII октант </t>
  </si>
  <si>
    <t>Выраженная готовность помогать и сочувствовать окружающим.</t>
  </si>
  <si>
    <t xml:space="preserve">Мягкосердечная сверхобязательность. </t>
  </si>
  <si>
    <t>Гиперсоциальные установки.   Альтруизм</t>
  </si>
  <si>
    <t>НАЧАЛО</t>
  </si>
  <si>
    <t xml:space="preserve">доминантность – властность – деспотичность – отражает лидерские данные, стремление к доминированию, независимости, способности брать на себя ответственность. </t>
  </si>
  <si>
    <t xml:space="preserve">уверенность в себе – самоуверенность – самовлюбленность – отражает уверенность в себе, независимость, деловитость, в крайнем проявлении – эгоистичность и черствость. </t>
  </si>
  <si>
    <t xml:space="preserve">требовательность – непримиримость – жестокость – позволяет оценить такие качества, как раздражительность, критичность, нетерпимость к ошибкам партнера. Крайняя выраженность этой тенденции может проявляться в насмешливости и язвительности. </t>
  </si>
  <si>
    <t xml:space="preserve">скептицизм – упрямство – негативизм – характеризует недоверчивость, положительность, ревность, обидчивость и злопамятность. </t>
  </si>
  <si>
    <t xml:space="preserve">уступчивость – кротость – пассивная подчиняемость – позволяет оценить критичность к себе, скромность, робость, стыдливость. </t>
  </si>
  <si>
    <t xml:space="preserve">доверчивость – послушнocmь – зависимость – оценивает такие качества, как уважительность, благодарность, стремление доставлять радость партнеру. </t>
  </si>
  <si>
    <t xml:space="preserve">добросердечие – несамостоятельность – чрезмерный конформизм – характеризует способность к взаимопомощи, общительность, доброжелательность, внимательность. </t>
  </si>
  <si>
    <t xml:space="preserve">отзывчивость – бескорыстие – жертвенность – отражает деликатность, нежность, стремление заботиться о близких, а также терпимость к недостаткам и умение прощать. </t>
  </si>
  <si>
    <t>Я человек... / я человек, который…</t>
  </si>
  <si>
    <t>erstgrösster wert</t>
  </si>
  <si>
    <t>zweitgrösster wert</t>
  </si>
  <si>
    <t>kleinster wert</t>
  </si>
  <si>
    <t>Доброжелательность</t>
  </si>
  <si>
    <t xml:space="preserve">Мой идеальный партнер (муж) человек, / который                       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</si>
</sst>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6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sz val="13.5"/>
      <color indexed="8"/>
      <name val="Verdana"/>
      <family val="2"/>
    </font>
    <font>
      <b/>
      <sz val="14"/>
      <color indexed="22"/>
      <name val="Arial Cyr"/>
      <family val="0"/>
    </font>
    <font>
      <sz val="10"/>
      <color indexed="22"/>
      <name val="Arial Cyr"/>
      <family val="0"/>
    </font>
    <font>
      <b/>
      <sz val="14"/>
      <color indexed="9"/>
      <name val="Arial Cyr"/>
      <family val="0"/>
    </font>
    <font>
      <sz val="10"/>
      <color indexed="9"/>
      <name val="Arial Cyr"/>
      <family val="0"/>
    </font>
    <font>
      <b/>
      <sz val="16"/>
      <name val="Arial Cyr"/>
      <family val="0"/>
    </font>
    <font>
      <b/>
      <sz val="10"/>
      <color indexed="9"/>
      <name val="Arial Cyr"/>
      <family val="0"/>
    </font>
    <font>
      <b/>
      <sz val="18"/>
      <name val="Arial Cyr"/>
      <family val="0"/>
    </font>
    <font>
      <sz val="18"/>
      <name val="Arial Cyr"/>
      <family val="0"/>
    </font>
    <font>
      <sz val="8"/>
      <name val="Arial Cyr"/>
      <family val="0"/>
    </font>
    <font>
      <b/>
      <sz val="14"/>
      <name val="Arial Cyr"/>
      <family val="0"/>
    </font>
    <font>
      <b/>
      <sz val="26"/>
      <name val="Arial Cyr"/>
      <family val="0"/>
    </font>
    <font>
      <b/>
      <sz val="36"/>
      <color indexed="10"/>
      <name val="Arial Cyr"/>
      <family val="0"/>
    </font>
    <font>
      <b/>
      <sz val="10"/>
      <name val="Arial"/>
      <family val="2"/>
    </font>
    <font>
      <b/>
      <sz val="12"/>
      <color indexed="9"/>
      <name val="Arial Cyr"/>
      <family val="0"/>
    </font>
    <font>
      <sz val="12"/>
      <color indexed="9"/>
      <name val="Times New Roman"/>
      <family val="1"/>
    </font>
    <font>
      <sz val="14"/>
      <color indexed="9"/>
      <name val="Arial Cyr"/>
      <family val="0"/>
    </font>
    <font>
      <sz val="13"/>
      <color indexed="9"/>
      <name val="Arial Cyr"/>
      <family val="0"/>
    </font>
    <font>
      <sz val="18"/>
      <color indexed="9"/>
      <name val="Arial Cyr"/>
      <family val="0"/>
    </font>
    <font>
      <b/>
      <sz val="26"/>
      <color indexed="12"/>
      <name val="Arial Cyr"/>
      <family val="0"/>
    </font>
    <font>
      <sz val="18"/>
      <color indexed="12"/>
      <name val="Arial Cyr"/>
      <family val="0"/>
    </font>
    <font>
      <sz val="10"/>
      <color indexed="12"/>
      <name val="Arial"/>
      <family val="2"/>
    </font>
    <font>
      <b/>
      <sz val="10"/>
      <color indexed="12"/>
      <name val="Arial Cyr"/>
      <family val="0"/>
    </font>
    <font>
      <b/>
      <sz val="12"/>
      <name val="Arial Cyr"/>
      <family val="0"/>
    </font>
    <font>
      <sz val="26"/>
      <name val="Arial Cyr"/>
      <family val="0"/>
    </font>
    <font>
      <sz val="12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10" fontId="8" fillId="0" borderId="0" xfId="0" applyNumberFormat="1" applyFont="1" applyAlignment="1">
      <alignment/>
    </xf>
    <xf numFmtId="0" fontId="3" fillId="33" borderId="0" xfId="0" applyFont="1" applyFill="1" applyBorder="1" applyAlignment="1">
      <alignment horizontal="center"/>
    </xf>
    <xf numFmtId="0" fontId="4" fillId="33" borderId="0" xfId="0" applyFont="1" applyFill="1" applyAlignment="1">
      <alignment/>
    </xf>
    <xf numFmtId="0" fontId="0" fillId="33" borderId="0" xfId="0" applyFill="1" applyAlignment="1">
      <alignment/>
    </xf>
    <xf numFmtId="0" fontId="3" fillId="33" borderId="0" xfId="0" applyFont="1" applyFill="1" applyAlignment="1">
      <alignment/>
    </xf>
    <xf numFmtId="0" fontId="9" fillId="33" borderId="0" xfId="0" applyFont="1" applyFill="1" applyAlignment="1">
      <alignment/>
    </xf>
    <xf numFmtId="0" fontId="10" fillId="33" borderId="0" xfId="0" applyFont="1" applyFill="1" applyAlignment="1">
      <alignment/>
    </xf>
    <xf numFmtId="0" fontId="14" fillId="33" borderId="0" xfId="0" applyFont="1" applyFill="1" applyAlignment="1">
      <alignment horizontal="center"/>
    </xf>
    <xf numFmtId="0" fontId="0" fillId="33" borderId="0" xfId="0" applyFont="1" applyFill="1" applyAlignment="1">
      <alignment/>
    </xf>
    <xf numFmtId="0" fontId="17" fillId="0" borderId="0" xfId="0" applyFont="1" applyAlignment="1">
      <alignment horizontal="left" indent="6"/>
    </xf>
    <xf numFmtId="0" fontId="10" fillId="33" borderId="10" xfId="0" applyFont="1" applyFill="1" applyBorder="1" applyAlignment="1">
      <alignment horizontal="center"/>
    </xf>
    <xf numFmtId="0" fontId="18" fillId="33" borderId="11" xfId="0" applyFont="1" applyFill="1" applyBorder="1" applyAlignment="1">
      <alignment horizontal="center"/>
    </xf>
    <xf numFmtId="0" fontId="18" fillId="33" borderId="12" xfId="0" applyFont="1" applyFill="1" applyBorder="1" applyAlignment="1">
      <alignment horizontal="center"/>
    </xf>
    <xf numFmtId="0" fontId="10" fillId="33" borderId="13" xfId="0" applyFont="1" applyFill="1" applyBorder="1" applyAlignment="1">
      <alignment horizontal="center"/>
    </xf>
    <xf numFmtId="0" fontId="18" fillId="33" borderId="0" xfId="0" applyFont="1" applyFill="1" applyBorder="1" applyAlignment="1">
      <alignment horizontal="center"/>
    </xf>
    <xf numFmtId="0" fontId="18" fillId="33" borderId="14" xfId="0" applyFont="1" applyFill="1" applyBorder="1" applyAlignment="1">
      <alignment horizontal="center"/>
    </xf>
    <xf numFmtId="0" fontId="10" fillId="33" borderId="15" xfId="0" applyFont="1" applyFill="1" applyBorder="1" applyAlignment="1">
      <alignment horizontal="center"/>
    </xf>
    <xf numFmtId="0" fontId="18" fillId="33" borderId="16" xfId="0" applyFont="1" applyFill="1" applyBorder="1" applyAlignment="1">
      <alignment horizontal="center"/>
    </xf>
    <xf numFmtId="0" fontId="18" fillId="33" borderId="17" xfId="0" applyFont="1" applyFill="1" applyBorder="1" applyAlignment="1">
      <alignment horizontal="center"/>
    </xf>
    <xf numFmtId="0" fontId="8" fillId="0" borderId="10" xfId="0" applyFont="1" applyBorder="1" applyAlignment="1">
      <alignment/>
    </xf>
    <xf numFmtId="0" fontId="8" fillId="0" borderId="11" xfId="0" applyFont="1" applyBorder="1" applyAlignment="1">
      <alignment/>
    </xf>
    <xf numFmtId="0" fontId="8" fillId="0" borderId="12" xfId="0" applyFont="1" applyBorder="1" applyAlignment="1">
      <alignment/>
    </xf>
    <xf numFmtId="0" fontId="8" fillId="33" borderId="13" xfId="0" applyFont="1" applyFill="1" applyBorder="1" applyAlignment="1">
      <alignment/>
    </xf>
    <xf numFmtId="0" fontId="8" fillId="33" borderId="0" xfId="0" applyFont="1" applyFill="1" applyBorder="1" applyAlignment="1">
      <alignment/>
    </xf>
    <xf numFmtId="0" fontId="8" fillId="33" borderId="14" xfId="0" applyFont="1" applyFill="1" applyBorder="1" applyAlignment="1">
      <alignment/>
    </xf>
    <xf numFmtId="0" fontId="8" fillId="0" borderId="13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14" xfId="0" applyFont="1" applyBorder="1" applyAlignment="1">
      <alignment/>
    </xf>
    <xf numFmtId="0" fontId="19" fillId="0" borderId="0" xfId="0" applyFont="1" applyBorder="1" applyAlignment="1">
      <alignment horizontal="left" indent="1"/>
    </xf>
    <xf numFmtId="0" fontId="19" fillId="0" borderId="0" xfId="0" applyFont="1" applyBorder="1" applyAlignment="1">
      <alignment horizontal="left" indent="2"/>
    </xf>
    <xf numFmtId="0" fontId="23" fillId="34" borderId="0" xfId="0" applyFont="1" applyFill="1" applyAlignment="1">
      <alignment/>
    </xf>
    <xf numFmtId="0" fontId="24" fillId="34" borderId="0" xfId="0" applyFont="1" applyFill="1" applyAlignment="1">
      <alignment/>
    </xf>
    <xf numFmtId="0" fontId="25" fillId="34" borderId="0" xfId="0" applyFont="1" applyFill="1" applyAlignment="1">
      <alignment/>
    </xf>
    <xf numFmtId="0" fontId="26" fillId="34" borderId="0" xfId="0" applyFont="1" applyFill="1" applyAlignment="1">
      <alignment/>
    </xf>
    <xf numFmtId="0" fontId="5" fillId="34" borderId="0" xfId="0" applyFont="1" applyFill="1" applyAlignment="1">
      <alignment horizontal="center"/>
    </xf>
    <xf numFmtId="0" fontId="6" fillId="34" borderId="0" xfId="0" applyFont="1" applyFill="1" applyAlignment="1">
      <alignment/>
    </xf>
    <xf numFmtId="0" fontId="0" fillId="34" borderId="0" xfId="0" applyFill="1" applyAlignment="1">
      <alignment/>
    </xf>
    <xf numFmtId="0" fontId="0" fillId="34" borderId="0" xfId="0" applyFill="1" applyAlignment="1">
      <alignment horizontal="center"/>
    </xf>
    <xf numFmtId="0" fontId="0" fillId="34" borderId="0" xfId="0" applyFont="1" applyFill="1" applyAlignment="1">
      <alignment/>
    </xf>
    <xf numFmtId="0" fontId="12" fillId="34" borderId="0" xfId="0" applyFont="1" applyFill="1" applyAlignment="1">
      <alignment/>
    </xf>
    <xf numFmtId="0" fontId="28" fillId="34" borderId="0" xfId="0" applyFont="1" applyFill="1" applyAlignment="1">
      <alignment/>
    </xf>
    <xf numFmtId="0" fontId="3" fillId="34" borderId="0" xfId="0" applyFont="1" applyFill="1" applyAlignment="1">
      <alignment/>
    </xf>
    <xf numFmtId="0" fontId="14" fillId="34" borderId="0" xfId="0" applyFont="1" applyFill="1" applyAlignment="1">
      <alignment horizontal="center"/>
    </xf>
    <xf numFmtId="0" fontId="11" fillId="34" borderId="18" xfId="0" applyFont="1" applyFill="1" applyBorder="1" applyAlignment="1">
      <alignment horizontal="center"/>
    </xf>
    <xf numFmtId="0" fontId="3" fillId="34" borderId="0" xfId="0" applyFont="1" applyFill="1" applyBorder="1" applyAlignment="1">
      <alignment horizontal="center"/>
    </xf>
    <xf numFmtId="0" fontId="4" fillId="34" borderId="0" xfId="0" applyFont="1" applyFill="1" applyAlignment="1">
      <alignment/>
    </xf>
    <xf numFmtId="0" fontId="6" fillId="34" borderId="0" xfId="0" applyFont="1" applyFill="1" applyAlignment="1">
      <alignment horizontal="right"/>
    </xf>
    <xf numFmtId="0" fontId="3" fillId="34" borderId="19" xfId="0" applyFont="1" applyFill="1" applyBorder="1" applyAlignment="1">
      <alignment horizontal="center"/>
    </xf>
    <xf numFmtId="0" fontId="27" fillId="34" borderId="20" xfId="0" applyFont="1" applyFill="1" applyBorder="1" applyAlignment="1">
      <alignment horizontal="center"/>
    </xf>
    <xf numFmtId="0" fontId="27" fillId="34" borderId="21" xfId="0" applyFont="1" applyFill="1" applyBorder="1" applyAlignment="1">
      <alignment horizontal="center"/>
    </xf>
    <xf numFmtId="0" fontId="17" fillId="34" borderId="0" xfId="0" applyFont="1" applyFill="1" applyAlignment="1">
      <alignment horizontal="center"/>
    </xf>
    <xf numFmtId="0" fontId="3" fillId="34" borderId="22" xfId="0" applyFont="1" applyFill="1" applyBorder="1" applyAlignment="1">
      <alignment horizontal="center"/>
    </xf>
    <xf numFmtId="0" fontId="27" fillId="34" borderId="0" xfId="0" applyFont="1" applyFill="1" applyBorder="1" applyAlignment="1">
      <alignment horizontal="center"/>
    </xf>
    <xf numFmtId="0" fontId="27" fillId="34" borderId="23" xfId="0" applyFont="1" applyFill="1" applyBorder="1" applyAlignment="1">
      <alignment horizontal="center"/>
    </xf>
    <xf numFmtId="0" fontId="3" fillId="34" borderId="24" xfId="0" applyFont="1" applyFill="1" applyBorder="1" applyAlignment="1">
      <alignment horizontal="center"/>
    </xf>
    <xf numFmtId="0" fontId="27" fillId="34" borderId="25" xfId="0" applyFont="1" applyFill="1" applyBorder="1" applyAlignment="1">
      <alignment horizontal="center"/>
    </xf>
    <xf numFmtId="0" fontId="27" fillId="34" borderId="26" xfId="0" applyFont="1" applyFill="1" applyBorder="1" applyAlignment="1">
      <alignment horizontal="center"/>
    </xf>
    <xf numFmtId="0" fontId="7" fillId="34" borderId="0" xfId="0" applyFont="1" applyFill="1" applyAlignment="1">
      <alignment horizontal="center"/>
    </xf>
    <xf numFmtId="0" fontId="12" fillId="34" borderId="0" xfId="0" applyFont="1" applyFill="1" applyAlignment="1">
      <alignment/>
    </xf>
    <xf numFmtId="0" fontId="3" fillId="34" borderId="0" xfId="0" applyFont="1" applyFill="1" applyAlignment="1">
      <alignment/>
    </xf>
    <xf numFmtId="0" fontId="22" fillId="34" borderId="0" xfId="0" applyFont="1" applyFill="1" applyBorder="1" applyAlignment="1">
      <alignment/>
    </xf>
    <xf numFmtId="0" fontId="8" fillId="34" borderId="0" xfId="0" applyFont="1" applyFill="1" applyAlignment="1">
      <alignment/>
    </xf>
    <xf numFmtId="0" fontId="11" fillId="34" borderId="0" xfId="0" applyFont="1" applyFill="1" applyAlignment="1">
      <alignment/>
    </xf>
    <xf numFmtId="0" fontId="9" fillId="34" borderId="0" xfId="0" applyFont="1" applyFill="1" applyAlignment="1">
      <alignment/>
    </xf>
    <xf numFmtId="10" fontId="8" fillId="34" borderId="0" xfId="0" applyNumberFormat="1" applyFont="1" applyFill="1" applyAlignment="1">
      <alignment/>
    </xf>
    <xf numFmtId="0" fontId="10" fillId="34" borderId="0" xfId="0" applyFont="1" applyFill="1" applyAlignment="1">
      <alignment/>
    </xf>
    <xf numFmtId="0" fontId="16" fillId="0" borderId="0" xfId="0" applyFont="1" applyAlignment="1">
      <alignment horizontal="center" vertical="center" wrapText="1"/>
    </xf>
    <xf numFmtId="0" fontId="20" fillId="0" borderId="13" xfId="0" applyFont="1" applyBorder="1" applyAlignment="1">
      <alignment vertical="center" wrapText="1"/>
    </xf>
    <xf numFmtId="0" fontId="20" fillId="0" borderId="0" xfId="0" applyFont="1" applyBorder="1" applyAlignment="1">
      <alignment vertical="center" wrapText="1"/>
    </xf>
    <xf numFmtId="0" fontId="21" fillId="0" borderId="13" xfId="0" applyFont="1" applyBorder="1" applyAlignment="1">
      <alignment vertical="center" wrapText="1"/>
    </xf>
    <xf numFmtId="0" fontId="21" fillId="0" borderId="0" xfId="0" applyFont="1" applyBorder="1" applyAlignment="1">
      <alignment vertical="center" wrapText="1"/>
    </xf>
    <xf numFmtId="0" fontId="0" fillId="34" borderId="0" xfId="0" applyFill="1" applyAlignment="1">
      <alignment horizontal="center" textRotation="90"/>
    </xf>
    <xf numFmtId="0" fontId="0" fillId="34" borderId="0" xfId="0" applyFill="1" applyAlignment="1">
      <alignment horizontal="center"/>
    </xf>
    <xf numFmtId="0" fontId="11" fillId="35" borderId="18" xfId="0" applyFont="1" applyFill="1" applyBorder="1" applyAlignment="1">
      <alignment horizontal="center"/>
    </xf>
    <xf numFmtId="0" fontId="15" fillId="0" borderId="0" xfId="0" applyFont="1" applyAlignment="1">
      <alignment vertical="center" wrapText="1"/>
    </xf>
    <xf numFmtId="0" fontId="0" fillId="0" borderId="0" xfId="0" applyAlignment="1">
      <alignment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6625"/>
          <c:y val="0.07225"/>
          <c:w val="0.66525"/>
          <c:h val="0.853"/>
        </c:manualLayout>
      </c:layout>
      <c:radarChart>
        <c:radarStyle val="marker"/>
        <c:varyColors val="0"/>
        <c:ser>
          <c:idx val="0"/>
          <c:order val="0"/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ПСИХОЛОГУ!$Z$3:$Z$10</c:f>
              <c:strCache/>
            </c:strRef>
          </c:cat>
          <c:val>
            <c:numRef>
              <c:f>ПСИХОЛОГУ!$AA$3:$AA$10</c:f>
              <c:numCache/>
            </c:numRef>
          </c:val>
        </c:ser>
        <c:axId val="42608084"/>
        <c:axId val="47928437"/>
      </c:radarChart>
      <c:catAx>
        <c:axId val="42608084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928437"/>
        <c:crosses val="autoZero"/>
        <c:auto val="0"/>
        <c:lblOffset val="100"/>
        <c:tickLblSkip val="1"/>
        <c:noMultiLvlLbl val="0"/>
      </c:catAx>
      <c:valAx>
        <c:axId val="4792843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4260808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2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32</xdr:col>
      <xdr:colOff>57150</xdr:colOff>
      <xdr:row>1</xdr:row>
      <xdr:rowOff>304800</xdr:rowOff>
    </xdr:from>
    <xdr:to>
      <xdr:col>39</xdr:col>
      <xdr:colOff>314325</xdr:colOff>
      <xdr:row>13</xdr:row>
      <xdr:rowOff>47625</xdr:rowOff>
    </xdr:to>
    <xdr:graphicFrame>
      <xdr:nvGraphicFramePr>
        <xdr:cNvPr id="1" name="Диаграмма 4"/>
        <xdr:cNvGraphicFramePr/>
      </xdr:nvGraphicFramePr>
      <xdr:xfrm>
        <a:off x="5619750" y="742950"/>
        <a:ext cx="5124450" cy="3638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9"/>
  </sheetPr>
  <dimension ref="A1:IV137"/>
  <sheetViews>
    <sheetView zoomScale="145" zoomScaleNormal="145" zoomScalePageLayoutView="0" workbookViewId="0" topLeftCell="A1">
      <selection activeCell="D6" sqref="D6"/>
    </sheetView>
  </sheetViews>
  <sheetFormatPr defaultColWidth="9.125" defaultRowHeight="24.75" customHeight="1"/>
  <cols>
    <col min="1" max="1" width="8.875" style="0" customWidth="1"/>
    <col min="2" max="2" width="6.125" style="64" customWidth="1"/>
    <col min="3" max="3" width="3.00390625" style="9" customWidth="1"/>
    <col min="4" max="4" width="86.125" style="10" customWidth="1"/>
    <col min="5" max="5" width="9.125" style="1" customWidth="1"/>
    <col min="6" max="6" width="9.125" style="4" customWidth="1"/>
    <col min="7" max="10" width="8.875" style="0" customWidth="1"/>
    <col min="11" max="11" width="9.50390625" style="0" customWidth="1"/>
    <col min="12" max="233" width="8.875" style="0" customWidth="1"/>
    <col min="234" max="234" width="9.125" style="31" customWidth="1"/>
    <col min="235" max="255" width="9.125" style="32" customWidth="1"/>
    <col min="256" max="16384" width="9.125" style="33" customWidth="1"/>
  </cols>
  <sheetData>
    <row r="1" spans="1:256" ht="42.75" customHeight="1">
      <c r="A1" s="72" t="s">
        <v>180</v>
      </c>
      <c r="B1" s="72"/>
      <c r="C1" s="72"/>
      <c r="D1" s="72"/>
      <c r="HZ1" s="25"/>
      <c r="IA1" s="26"/>
      <c r="IB1" s="26"/>
      <c r="IC1" s="26"/>
      <c r="ID1" s="26"/>
      <c r="IE1" s="26"/>
      <c r="IF1" s="26"/>
      <c r="IG1" s="26"/>
      <c r="IH1" s="26"/>
      <c r="II1" s="26"/>
      <c r="IJ1" s="26"/>
      <c r="IK1" s="26"/>
      <c r="IL1" s="26"/>
      <c r="IM1" s="26"/>
      <c r="IN1" s="26"/>
      <c r="IO1" s="26"/>
      <c r="IP1" s="26"/>
      <c r="IQ1" s="26"/>
      <c r="IR1" s="26"/>
      <c r="IS1" s="26"/>
      <c r="IT1" s="26"/>
      <c r="IU1" s="26"/>
      <c r="IV1" s="27"/>
    </row>
    <row r="2" spans="1:256" s="14" customFormat="1" ht="34.5" customHeight="1">
      <c r="A2" s="80" t="s">
        <v>194</v>
      </c>
      <c r="B2" s="81"/>
      <c r="C2" s="81"/>
      <c r="D2" s="81"/>
      <c r="E2" s="13"/>
      <c r="HZ2" s="28"/>
      <c r="IA2" s="29"/>
      <c r="IB2" s="29"/>
      <c r="IC2" s="29"/>
      <c r="ID2" s="29"/>
      <c r="IE2" s="29"/>
      <c r="IF2" s="29"/>
      <c r="IG2" s="29"/>
      <c r="IH2" s="29"/>
      <c r="II2" s="29"/>
      <c r="IJ2" s="29"/>
      <c r="IK2" s="29"/>
      <c r="IL2" s="29"/>
      <c r="IM2" s="29"/>
      <c r="IN2" s="29"/>
      <c r="IO2" s="29"/>
      <c r="IP2" s="29"/>
      <c r="IQ2" s="29"/>
      <c r="IR2" s="29"/>
      <c r="IS2" s="29"/>
      <c r="IT2" s="29"/>
      <c r="IU2" s="29"/>
      <c r="IV2" s="30"/>
    </row>
    <row r="3" spans="1:256" s="14" customFormat="1" ht="34.5" customHeight="1">
      <c r="A3" s="81"/>
      <c r="B3" s="81"/>
      <c r="C3" s="81"/>
      <c r="D3" s="81"/>
      <c r="E3" s="13"/>
      <c r="HZ3" s="28"/>
      <c r="IA3" s="29"/>
      <c r="IB3" s="29"/>
      <c r="IC3" s="29"/>
      <c r="ID3" s="29"/>
      <c r="IE3" s="29"/>
      <c r="IF3" s="29"/>
      <c r="IG3" s="29"/>
      <c r="IH3" s="29"/>
      <c r="II3" s="29"/>
      <c r="IJ3" s="29"/>
      <c r="IK3" s="29"/>
      <c r="IL3" s="29"/>
      <c r="IM3" s="29"/>
      <c r="IN3" s="29"/>
      <c r="IO3" s="29"/>
      <c r="IP3" s="29"/>
      <c r="IQ3" s="29"/>
      <c r="IR3" s="29"/>
      <c r="IS3" s="29"/>
      <c r="IT3" s="29"/>
      <c r="IU3" s="29"/>
      <c r="IV3" s="30"/>
    </row>
    <row r="4" spans="2:249" ht="24.75" customHeight="1">
      <c r="B4" s="79"/>
      <c r="C4" s="7"/>
      <c r="D4" s="8" t="s">
        <v>57</v>
      </c>
      <c r="F4" s="2"/>
      <c r="IM4" s="16" t="s">
        <v>138</v>
      </c>
      <c r="IN4" s="17" t="s">
        <v>125</v>
      </c>
      <c r="IO4" s="18">
        <f>B115+B7+B64+B102+B11+B14+B19+B25+B31+B39+B57+B47+B78+B72+B94+B86</f>
        <v>0</v>
      </c>
    </row>
    <row r="5" spans="2:249" ht="24.75" customHeight="1">
      <c r="B5" s="79"/>
      <c r="C5" s="7"/>
      <c r="D5" s="8" t="s">
        <v>8</v>
      </c>
      <c r="F5" s="2"/>
      <c r="IG5" s="32" t="s">
        <v>139</v>
      </c>
      <c r="II5" s="32">
        <f>(IO4-IO8)+0.7*((IO11+IO5)-(IO7-IO9))</f>
        <v>0</v>
      </c>
      <c r="IM5" s="19" t="s">
        <v>138</v>
      </c>
      <c r="IN5" s="20" t="s">
        <v>126</v>
      </c>
      <c r="IO5" s="21">
        <f>B21+B58+B87+B95+B27+B111+B116+B124+B103+B79+B73+B63+B48+B40+B32+B13</f>
        <v>0</v>
      </c>
    </row>
    <row r="6" spans="2:249" ht="24.75" customHeight="1">
      <c r="B6" s="79"/>
      <c r="C6" s="7"/>
      <c r="D6" s="8" t="s">
        <v>15</v>
      </c>
      <c r="F6" s="2"/>
      <c r="IG6" s="32" t="s">
        <v>140</v>
      </c>
      <c r="II6" s="32">
        <f>(IO10-IO6)+0.7*((IO11-IO5)-(IO7+IO9))</f>
        <v>0</v>
      </c>
      <c r="IM6" s="19" t="s">
        <v>138</v>
      </c>
      <c r="IN6" s="20" t="s">
        <v>127</v>
      </c>
      <c r="IO6" s="21">
        <f>B15+B26+B33+B41+B49+B59+B77+B65+B80+B104+B5+B123+B117+B112+B96+B89</f>
        <v>0</v>
      </c>
    </row>
    <row r="7" spans="2:249" ht="24.75" customHeight="1">
      <c r="B7" s="79"/>
      <c r="C7" s="7"/>
      <c r="D7" s="8" t="s">
        <v>124</v>
      </c>
      <c r="F7" s="2"/>
      <c r="IM7" s="19" t="s">
        <v>138</v>
      </c>
      <c r="IN7" s="20" t="s">
        <v>128</v>
      </c>
      <c r="IO7" s="21">
        <f>B23+B18+B71+B28+B88+B97+B113+B118+B105+B81+B66+B55+B50+B42+B34+B6</f>
        <v>0</v>
      </c>
    </row>
    <row r="8" spans="2:249" ht="24.75" customHeight="1">
      <c r="B8" s="79"/>
      <c r="C8" s="7"/>
      <c r="D8" s="8" t="s">
        <v>49</v>
      </c>
      <c r="F8" s="2"/>
      <c r="IM8" s="19" t="s">
        <v>138</v>
      </c>
      <c r="IN8" s="20" t="s">
        <v>129</v>
      </c>
      <c r="IO8" s="21">
        <f>B35+B43+B51+B56+B67+B74+B82+B106+B128+B16+B8+B130+B126+B119+B100+B91</f>
        <v>0</v>
      </c>
    </row>
    <row r="9" spans="2:249" ht="24.75" customHeight="1">
      <c r="B9" s="79"/>
      <c r="C9" s="7"/>
      <c r="D9" s="8" t="s">
        <v>24</v>
      </c>
      <c r="F9" s="2"/>
      <c r="IM9" s="19" t="s">
        <v>138</v>
      </c>
      <c r="IN9" s="20" t="s">
        <v>130</v>
      </c>
      <c r="IO9" s="21">
        <f>B20+B22+B90+B101+B120+B129+B125+B109+B107+B17+B83+B70+B61+B52+B44+B36</f>
        <v>0</v>
      </c>
    </row>
    <row r="10" spans="2:249" ht="24.75" customHeight="1">
      <c r="B10" s="79"/>
      <c r="C10" s="7"/>
      <c r="D10" s="8" t="s">
        <v>59</v>
      </c>
      <c r="F10" s="2"/>
      <c r="IM10" s="19" t="s">
        <v>138</v>
      </c>
      <c r="IN10" s="20" t="s">
        <v>131</v>
      </c>
      <c r="IO10" s="21">
        <f>B37+B45+B53+B62+B24+B84+B4+B110+B9+B68+B75+B127+B121+B98+B93+B29</f>
        <v>0</v>
      </c>
    </row>
    <row r="11" spans="2:249" ht="24.75" customHeight="1">
      <c r="B11" s="79"/>
      <c r="C11" s="7"/>
      <c r="D11" s="8" t="s">
        <v>33</v>
      </c>
      <c r="F11" s="2"/>
      <c r="IM11" s="22" t="s">
        <v>138</v>
      </c>
      <c r="IN11" s="23" t="s">
        <v>132</v>
      </c>
      <c r="IO11" s="24">
        <f>B30+B38+B60+B54+B46+B76+B85+B10+B12+B92+B99+B108+B69+B114+B122+B131</f>
        <v>0</v>
      </c>
    </row>
    <row r="12" spans="2:6" ht="24.75" customHeight="1">
      <c r="B12" s="79"/>
      <c r="C12" s="7"/>
      <c r="D12" s="8" t="s">
        <v>27</v>
      </c>
      <c r="F12" s="2"/>
    </row>
    <row r="13" spans="2:6" ht="24.75" customHeight="1">
      <c r="B13" s="79"/>
      <c r="C13" s="7"/>
      <c r="D13" s="8" t="s">
        <v>97</v>
      </c>
      <c r="F13" s="2"/>
    </row>
    <row r="14" spans="2:241" ht="24.75" customHeight="1">
      <c r="B14" s="79"/>
      <c r="C14" s="7"/>
      <c r="D14" s="8" t="s">
        <v>63</v>
      </c>
      <c r="F14" s="2"/>
      <c r="IG14" s="34" t="s">
        <v>141</v>
      </c>
    </row>
    <row r="15" spans="2:241" ht="24.75" customHeight="1">
      <c r="B15" s="79"/>
      <c r="C15" s="7"/>
      <c r="D15" s="8" t="s">
        <v>102</v>
      </c>
      <c r="F15" s="2"/>
      <c r="HZ15" s="73" t="s">
        <v>181</v>
      </c>
      <c r="IA15" s="74"/>
      <c r="IB15" s="74"/>
      <c r="IC15" s="74"/>
      <c r="ID15" s="74"/>
      <c r="IE15" s="74"/>
      <c r="IF15" s="74"/>
      <c r="IG15" s="35" t="s">
        <v>142</v>
      </c>
    </row>
    <row r="16" spans="2:241" ht="24.75" customHeight="1">
      <c r="B16" s="79"/>
      <c r="C16" s="7"/>
      <c r="D16" s="8" t="s">
        <v>77</v>
      </c>
      <c r="F16" s="2"/>
      <c r="HZ16" s="73"/>
      <c r="IA16" s="74"/>
      <c r="IB16" s="74"/>
      <c r="IC16" s="74"/>
      <c r="ID16" s="74"/>
      <c r="IE16" s="74"/>
      <c r="IF16" s="74"/>
      <c r="IG16" s="35" t="s">
        <v>143</v>
      </c>
    </row>
    <row r="17" spans="2:241" ht="24.75" customHeight="1">
      <c r="B17" s="79"/>
      <c r="C17" s="7"/>
      <c r="D17" s="8" t="s">
        <v>52</v>
      </c>
      <c r="F17" s="2"/>
      <c r="HZ17" s="73"/>
      <c r="IA17" s="74"/>
      <c r="IB17" s="74"/>
      <c r="IC17" s="74"/>
      <c r="ID17" s="74"/>
      <c r="IE17" s="74"/>
      <c r="IF17" s="74"/>
      <c r="IG17" s="35" t="s">
        <v>144</v>
      </c>
    </row>
    <row r="18" spans="2:241" ht="24.75" customHeight="1">
      <c r="B18" s="79"/>
      <c r="C18" s="7"/>
      <c r="D18" s="8" t="s">
        <v>76</v>
      </c>
      <c r="F18" s="2"/>
      <c r="HZ18" s="73"/>
      <c r="IA18" s="74"/>
      <c r="IB18" s="74"/>
      <c r="IC18" s="74"/>
      <c r="ID18" s="74"/>
      <c r="IE18" s="74"/>
      <c r="IF18" s="74"/>
      <c r="IG18" s="35" t="s">
        <v>145</v>
      </c>
    </row>
    <row r="19" spans="2:241" ht="24.75" customHeight="1">
      <c r="B19" s="79"/>
      <c r="C19" s="7"/>
      <c r="D19" s="8" t="s">
        <v>32</v>
      </c>
      <c r="F19" s="2"/>
      <c r="IG19" s="34" t="s">
        <v>146</v>
      </c>
    </row>
    <row r="20" spans="2:241" ht="24.75" customHeight="1">
      <c r="B20" s="79"/>
      <c r="C20" s="7"/>
      <c r="D20" s="8" t="s">
        <v>18</v>
      </c>
      <c r="F20" s="2"/>
      <c r="HZ20" s="73" t="s">
        <v>182</v>
      </c>
      <c r="IA20" s="74"/>
      <c r="IB20" s="74"/>
      <c r="IC20" s="74"/>
      <c r="ID20" s="74"/>
      <c r="IE20" s="74"/>
      <c r="IF20" s="74"/>
      <c r="IG20" s="35" t="s">
        <v>147</v>
      </c>
    </row>
    <row r="21" spans="2:241" ht="24.75" customHeight="1">
      <c r="B21" s="79"/>
      <c r="C21" s="7"/>
      <c r="D21" s="8" t="s">
        <v>36</v>
      </c>
      <c r="F21" s="2"/>
      <c r="HZ21" s="73"/>
      <c r="IA21" s="74"/>
      <c r="IB21" s="74"/>
      <c r="IC21" s="74"/>
      <c r="ID21" s="74"/>
      <c r="IE21" s="74"/>
      <c r="IF21" s="74"/>
      <c r="IG21" s="35" t="s">
        <v>148</v>
      </c>
    </row>
    <row r="22" spans="2:241" ht="24.75" customHeight="1">
      <c r="B22" s="79"/>
      <c r="C22" s="7"/>
      <c r="D22" s="8" t="s">
        <v>19</v>
      </c>
      <c r="F22" s="2"/>
      <c r="HZ22" s="73"/>
      <c r="IA22" s="74"/>
      <c r="IB22" s="74"/>
      <c r="IC22" s="74"/>
      <c r="ID22" s="74"/>
      <c r="IE22" s="74"/>
      <c r="IF22" s="74"/>
      <c r="IG22" s="35" t="s">
        <v>149</v>
      </c>
    </row>
    <row r="23" spans="2:241" ht="24.75" customHeight="1">
      <c r="B23" s="79"/>
      <c r="C23" s="7"/>
      <c r="D23" s="8" t="s">
        <v>123</v>
      </c>
      <c r="F23" s="2"/>
      <c r="HZ23" s="73"/>
      <c r="IA23" s="74"/>
      <c r="IB23" s="74"/>
      <c r="IC23" s="74"/>
      <c r="ID23" s="74"/>
      <c r="IE23" s="74"/>
      <c r="IF23" s="74"/>
      <c r="IG23" s="35" t="s">
        <v>150</v>
      </c>
    </row>
    <row r="24" spans="2:241" ht="24.75" customHeight="1">
      <c r="B24" s="79"/>
      <c r="C24" s="7"/>
      <c r="D24" s="8" t="s">
        <v>116</v>
      </c>
      <c r="F24" s="2"/>
      <c r="IG24" s="34" t="s">
        <v>151</v>
      </c>
    </row>
    <row r="25" spans="2:241" ht="24.75" customHeight="1">
      <c r="B25" s="79"/>
      <c r="C25" s="7"/>
      <c r="D25" s="8" t="s">
        <v>93</v>
      </c>
      <c r="F25" s="2"/>
      <c r="HZ25" s="75" t="s">
        <v>183</v>
      </c>
      <c r="IA25" s="76"/>
      <c r="IB25" s="76"/>
      <c r="IC25" s="76"/>
      <c r="ID25" s="76"/>
      <c r="IE25" s="76"/>
      <c r="IF25" s="76"/>
      <c r="IG25" s="35" t="s">
        <v>152</v>
      </c>
    </row>
    <row r="26" spans="2:241" ht="24.75" customHeight="1">
      <c r="B26" s="79"/>
      <c r="C26" s="7"/>
      <c r="D26" s="8" t="s">
        <v>100</v>
      </c>
      <c r="F26" s="2"/>
      <c r="HZ26" s="75"/>
      <c r="IA26" s="76"/>
      <c r="IB26" s="76"/>
      <c r="IC26" s="76"/>
      <c r="ID26" s="76"/>
      <c r="IE26" s="76"/>
      <c r="IF26" s="76"/>
      <c r="IG26" s="35" t="s">
        <v>153</v>
      </c>
    </row>
    <row r="27" spans="2:241" ht="24.75" customHeight="1">
      <c r="B27" s="79"/>
      <c r="C27" s="7"/>
      <c r="D27" s="8" t="s">
        <v>66</v>
      </c>
      <c r="F27" s="2"/>
      <c r="HZ27" s="75"/>
      <c r="IA27" s="76"/>
      <c r="IB27" s="76"/>
      <c r="IC27" s="76"/>
      <c r="ID27" s="76"/>
      <c r="IE27" s="76"/>
      <c r="IF27" s="76"/>
      <c r="IG27" s="35" t="s">
        <v>154</v>
      </c>
    </row>
    <row r="28" spans="2:241" ht="24.75" customHeight="1">
      <c r="B28" s="79"/>
      <c r="C28" s="7"/>
      <c r="D28" s="8" t="s">
        <v>12</v>
      </c>
      <c r="F28" s="2"/>
      <c r="HZ28" s="75"/>
      <c r="IA28" s="76"/>
      <c r="IB28" s="76"/>
      <c r="IC28" s="76"/>
      <c r="ID28" s="76"/>
      <c r="IE28" s="76"/>
      <c r="IF28" s="76"/>
      <c r="IG28" s="35" t="s">
        <v>155</v>
      </c>
    </row>
    <row r="29" spans="2:241" ht="24.75" customHeight="1">
      <c r="B29" s="79"/>
      <c r="C29" s="7"/>
      <c r="D29" s="8" t="s">
        <v>54</v>
      </c>
      <c r="F29" s="2"/>
      <c r="IG29" s="34" t="s">
        <v>156</v>
      </c>
    </row>
    <row r="30" spans="2:241" ht="24.75" customHeight="1">
      <c r="B30" s="79"/>
      <c r="C30" s="7"/>
      <c r="D30" s="8" t="s">
        <v>29</v>
      </c>
      <c r="F30" s="2"/>
      <c r="HZ30" s="73" t="s">
        <v>184</v>
      </c>
      <c r="IA30" s="74"/>
      <c r="IB30" s="74"/>
      <c r="IC30" s="74"/>
      <c r="ID30" s="74"/>
      <c r="IE30" s="74"/>
      <c r="IF30" s="74"/>
      <c r="IG30" s="35" t="s">
        <v>157</v>
      </c>
    </row>
    <row r="31" spans="2:241" ht="24.75" customHeight="1">
      <c r="B31" s="79"/>
      <c r="C31" s="7"/>
      <c r="D31" s="8" t="s">
        <v>31</v>
      </c>
      <c r="F31" s="2"/>
      <c r="HZ31" s="73"/>
      <c r="IA31" s="74"/>
      <c r="IB31" s="74"/>
      <c r="IC31" s="74"/>
      <c r="ID31" s="74"/>
      <c r="IE31" s="74"/>
      <c r="IF31" s="74"/>
      <c r="IG31" s="35" t="s">
        <v>158</v>
      </c>
    </row>
    <row r="32" spans="2:241" ht="24.75" customHeight="1">
      <c r="B32" s="79"/>
      <c r="C32" s="7"/>
      <c r="D32" s="8" t="s">
        <v>68</v>
      </c>
      <c r="F32" s="2"/>
      <c r="HZ32" s="73"/>
      <c r="IA32" s="74"/>
      <c r="IB32" s="74"/>
      <c r="IC32" s="74"/>
      <c r="ID32" s="74"/>
      <c r="IE32" s="74"/>
      <c r="IF32" s="74"/>
      <c r="IG32" s="35" t="s">
        <v>159</v>
      </c>
    </row>
    <row r="33" spans="2:241" ht="24.75" customHeight="1">
      <c r="B33" s="79"/>
      <c r="C33" s="7"/>
      <c r="D33" s="8" t="s">
        <v>11</v>
      </c>
      <c r="F33" s="2"/>
      <c r="HZ33" s="73"/>
      <c r="IA33" s="74"/>
      <c r="IB33" s="74"/>
      <c r="IC33" s="74"/>
      <c r="ID33" s="74"/>
      <c r="IE33" s="74"/>
      <c r="IF33" s="74"/>
      <c r="IG33" s="35" t="s">
        <v>160</v>
      </c>
    </row>
    <row r="34" spans="2:241" ht="24.75" customHeight="1">
      <c r="B34" s="79"/>
      <c r="C34" s="7"/>
      <c r="D34" s="8" t="s">
        <v>13</v>
      </c>
      <c r="F34" s="2"/>
      <c r="IG34" s="34" t="s">
        <v>161</v>
      </c>
    </row>
    <row r="35" spans="2:241" ht="24.75" customHeight="1">
      <c r="B35" s="79"/>
      <c r="C35" s="7"/>
      <c r="D35" s="8" t="s">
        <v>79</v>
      </c>
      <c r="F35" s="2"/>
      <c r="HZ35" s="73" t="s">
        <v>185</v>
      </c>
      <c r="IA35" s="74"/>
      <c r="IB35" s="74"/>
      <c r="IC35" s="74"/>
      <c r="ID35" s="74"/>
      <c r="IE35" s="74"/>
      <c r="IF35" s="74"/>
      <c r="IG35" s="35" t="s">
        <v>162</v>
      </c>
    </row>
    <row r="36" spans="2:241" ht="24.75" customHeight="1">
      <c r="B36" s="79"/>
      <c r="C36" s="7"/>
      <c r="D36" s="8" t="s">
        <v>50</v>
      </c>
      <c r="F36" s="2"/>
      <c r="HZ36" s="73"/>
      <c r="IA36" s="74"/>
      <c r="IB36" s="74"/>
      <c r="IC36" s="74"/>
      <c r="ID36" s="74"/>
      <c r="IE36" s="74"/>
      <c r="IF36" s="74"/>
      <c r="IG36" s="35" t="s">
        <v>163</v>
      </c>
    </row>
    <row r="37" spans="2:241" ht="24.75" customHeight="1">
      <c r="B37" s="79"/>
      <c r="C37" s="7"/>
      <c r="D37" s="8" t="s">
        <v>117</v>
      </c>
      <c r="F37" s="2"/>
      <c r="HZ37" s="73"/>
      <c r="IA37" s="74"/>
      <c r="IB37" s="74"/>
      <c r="IC37" s="74"/>
      <c r="ID37" s="74"/>
      <c r="IE37" s="74"/>
      <c r="IF37" s="74"/>
      <c r="IG37" s="35" t="s">
        <v>164</v>
      </c>
    </row>
    <row r="38" spans="2:241" ht="24.75" customHeight="1">
      <c r="B38" s="79"/>
      <c r="C38" s="7"/>
      <c r="D38" s="8" t="s">
        <v>91</v>
      </c>
      <c r="F38" s="2"/>
      <c r="HZ38" s="73"/>
      <c r="IA38" s="74"/>
      <c r="IB38" s="74"/>
      <c r="IC38" s="74"/>
      <c r="ID38" s="74"/>
      <c r="IE38" s="74"/>
      <c r="IF38" s="74"/>
      <c r="IG38" s="35" t="s">
        <v>165</v>
      </c>
    </row>
    <row r="39" spans="2:241" ht="24.75" customHeight="1">
      <c r="B39" s="79"/>
      <c r="C39" s="7"/>
      <c r="D39" s="8" t="s">
        <v>62</v>
      </c>
      <c r="F39" s="2"/>
      <c r="IG39" s="34" t="s">
        <v>166</v>
      </c>
    </row>
    <row r="40" spans="2:241" ht="24.75" customHeight="1">
      <c r="B40" s="79"/>
      <c r="C40" s="7"/>
      <c r="D40" s="8" t="s">
        <v>98</v>
      </c>
      <c r="F40" s="2"/>
      <c r="HZ40" s="73" t="s">
        <v>186</v>
      </c>
      <c r="IA40" s="74"/>
      <c r="IB40" s="74"/>
      <c r="IC40" s="74"/>
      <c r="ID40" s="74"/>
      <c r="IE40" s="74"/>
      <c r="IF40" s="74"/>
      <c r="IG40" s="35" t="s">
        <v>167</v>
      </c>
    </row>
    <row r="41" spans="2:241" ht="24.75" customHeight="1">
      <c r="B41" s="79"/>
      <c r="C41" s="7"/>
      <c r="D41" s="8" t="s">
        <v>10</v>
      </c>
      <c r="F41" s="2"/>
      <c r="HZ41" s="73"/>
      <c r="IA41" s="74"/>
      <c r="IB41" s="74"/>
      <c r="IC41" s="74"/>
      <c r="ID41" s="74"/>
      <c r="IE41" s="74"/>
      <c r="IF41" s="74"/>
      <c r="IG41" s="35" t="s">
        <v>168</v>
      </c>
    </row>
    <row r="42" spans="2:241" ht="24.75" customHeight="1">
      <c r="B42" s="79"/>
      <c r="C42" s="7"/>
      <c r="D42" s="8" t="s">
        <v>104</v>
      </c>
      <c r="F42" s="2"/>
      <c r="HZ42" s="73"/>
      <c r="IA42" s="74"/>
      <c r="IB42" s="74"/>
      <c r="IC42" s="74"/>
      <c r="ID42" s="74"/>
      <c r="IE42" s="74"/>
      <c r="IF42" s="74"/>
      <c r="IG42" s="35" t="s">
        <v>169</v>
      </c>
    </row>
    <row r="43" spans="2:241" ht="24.75" customHeight="1">
      <c r="B43" s="79"/>
      <c r="C43" s="7"/>
      <c r="D43" s="8" t="s">
        <v>78</v>
      </c>
      <c r="F43" s="2"/>
      <c r="HZ43" s="73"/>
      <c r="IA43" s="74"/>
      <c r="IB43" s="74"/>
      <c r="IC43" s="74"/>
      <c r="ID43" s="74"/>
      <c r="IE43" s="74"/>
      <c r="IF43" s="74"/>
      <c r="IG43" s="35" t="s">
        <v>170</v>
      </c>
    </row>
    <row r="44" spans="2:241" ht="24.75" customHeight="1">
      <c r="B44" s="79"/>
      <c r="C44" s="7"/>
      <c r="D44" s="8" t="s">
        <v>113</v>
      </c>
      <c r="F44" s="2"/>
      <c r="IG44" s="34" t="s">
        <v>171</v>
      </c>
    </row>
    <row r="45" spans="2:241" ht="24.75" customHeight="1">
      <c r="B45" s="79"/>
      <c r="C45" s="7"/>
      <c r="D45" s="8" t="s">
        <v>86</v>
      </c>
      <c r="F45" s="2"/>
      <c r="HZ45" s="73" t="s">
        <v>187</v>
      </c>
      <c r="IA45" s="74"/>
      <c r="IB45" s="74"/>
      <c r="IC45" s="74"/>
      <c r="ID45" s="74"/>
      <c r="IE45" s="74"/>
      <c r="IF45" s="74"/>
      <c r="IG45" s="35" t="s">
        <v>172</v>
      </c>
    </row>
    <row r="46" spans="2:241" ht="24.75" customHeight="1">
      <c r="B46" s="79"/>
      <c r="C46" s="7"/>
      <c r="D46" s="8" t="s">
        <v>58</v>
      </c>
      <c r="F46" s="2"/>
      <c r="HZ46" s="73"/>
      <c r="IA46" s="74"/>
      <c r="IB46" s="74"/>
      <c r="IC46" s="74"/>
      <c r="ID46" s="74"/>
      <c r="IE46" s="74"/>
      <c r="IF46" s="74"/>
      <c r="IG46" s="35" t="s">
        <v>173</v>
      </c>
    </row>
    <row r="47" spans="2:241" ht="24.75" customHeight="1">
      <c r="B47" s="79"/>
      <c r="C47" s="7"/>
      <c r="D47" s="8" t="s">
        <v>94</v>
      </c>
      <c r="F47" s="2"/>
      <c r="HZ47" s="73"/>
      <c r="IA47" s="74"/>
      <c r="IB47" s="74"/>
      <c r="IC47" s="74"/>
      <c r="ID47" s="74"/>
      <c r="IE47" s="74"/>
      <c r="IF47" s="74"/>
      <c r="IG47" s="35" t="s">
        <v>174</v>
      </c>
    </row>
    <row r="48" spans="2:241" ht="24.75" customHeight="1">
      <c r="B48" s="79"/>
      <c r="C48" s="7"/>
      <c r="D48" s="8" t="s">
        <v>65</v>
      </c>
      <c r="F48" s="2"/>
      <c r="HZ48" s="73"/>
      <c r="IA48" s="74"/>
      <c r="IB48" s="74"/>
      <c r="IC48" s="74"/>
      <c r="ID48" s="74"/>
      <c r="IE48" s="74"/>
      <c r="IF48" s="74"/>
      <c r="IG48" s="35" t="s">
        <v>175</v>
      </c>
    </row>
    <row r="49" spans="2:241" ht="24.75" customHeight="1">
      <c r="B49" s="79"/>
      <c r="C49" s="7"/>
      <c r="D49" s="8" t="s">
        <v>69</v>
      </c>
      <c r="F49" s="2"/>
      <c r="IG49" s="34" t="s">
        <v>176</v>
      </c>
    </row>
    <row r="50" spans="2:241" ht="24.75" customHeight="1">
      <c r="B50" s="79"/>
      <c r="C50" s="7"/>
      <c r="D50" s="8" t="s">
        <v>14</v>
      </c>
      <c r="F50" s="2"/>
      <c r="HZ50" s="73" t="s">
        <v>188</v>
      </c>
      <c r="IA50" s="74"/>
      <c r="IB50" s="74"/>
      <c r="IC50" s="74"/>
      <c r="ID50" s="74"/>
      <c r="IE50" s="74"/>
      <c r="IF50" s="74"/>
      <c r="IG50" s="35" t="s">
        <v>177</v>
      </c>
    </row>
    <row r="51" spans="2:241" ht="24.75" customHeight="1">
      <c r="B51" s="79"/>
      <c r="C51" s="7"/>
      <c r="D51" s="8" t="s">
        <v>80</v>
      </c>
      <c r="F51" s="2"/>
      <c r="HZ51" s="73"/>
      <c r="IA51" s="74"/>
      <c r="IB51" s="74"/>
      <c r="IC51" s="74"/>
      <c r="ID51" s="74"/>
      <c r="IE51" s="74"/>
      <c r="IF51" s="74"/>
      <c r="IG51" s="35" t="s">
        <v>178</v>
      </c>
    </row>
    <row r="52" spans="2:241" ht="24.75" customHeight="1">
      <c r="B52" s="79"/>
      <c r="C52" s="7"/>
      <c r="D52" s="8" t="s">
        <v>20</v>
      </c>
      <c r="F52" s="2"/>
      <c r="HZ52" s="73"/>
      <c r="IA52" s="74"/>
      <c r="IB52" s="74"/>
      <c r="IC52" s="74"/>
      <c r="ID52" s="74"/>
      <c r="IE52" s="74"/>
      <c r="IF52" s="74"/>
      <c r="IG52" s="35" t="s">
        <v>179</v>
      </c>
    </row>
    <row r="53" spans="2:240" ht="24.75" customHeight="1">
      <c r="B53" s="79"/>
      <c r="C53" s="7"/>
      <c r="D53" s="8" t="s">
        <v>87</v>
      </c>
      <c r="F53" s="2"/>
      <c r="HZ53" s="73"/>
      <c r="IA53" s="74"/>
      <c r="IB53" s="74"/>
      <c r="IC53" s="74"/>
      <c r="ID53" s="74"/>
      <c r="IE53" s="74"/>
      <c r="IF53" s="74"/>
    </row>
    <row r="54" spans="2:220" ht="24.75" customHeight="1">
      <c r="B54" s="79"/>
      <c r="C54" s="7"/>
      <c r="D54" s="8" t="s">
        <v>26</v>
      </c>
      <c r="F54" s="2"/>
      <c r="HK54" s="15"/>
      <c r="HL54" s="15"/>
    </row>
    <row r="55" spans="2:220" ht="24.75" customHeight="1">
      <c r="B55" s="79"/>
      <c r="C55" s="7"/>
      <c r="D55" s="8" t="s">
        <v>43</v>
      </c>
      <c r="F55" s="2"/>
      <c r="HK55" s="15"/>
      <c r="HL55" s="15"/>
    </row>
    <row r="56" spans="2:220" ht="24.75" customHeight="1">
      <c r="B56" s="79"/>
      <c r="C56" s="7"/>
      <c r="D56" s="8" t="s">
        <v>46</v>
      </c>
      <c r="F56" s="2"/>
      <c r="HK56" s="15"/>
      <c r="HL56" s="15"/>
    </row>
    <row r="57" spans="2:220" ht="24.75" customHeight="1">
      <c r="B57" s="79"/>
      <c r="C57" s="7"/>
      <c r="D57" s="8" t="s">
        <v>1</v>
      </c>
      <c r="F57" s="2"/>
      <c r="HK57" s="15"/>
      <c r="HL57" s="15"/>
    </row>
    <row r="58" spans="2:220" ht="24.75" customHeight="1">
      <c r="B58" s="79"/>
      <c r="C58" s="7"/>
      <c r="D58" s="8" t="s">
        <v>67</v>
      </c>
      <c r="F58" s="2"/>
      <c r="HK58" s="15"/>
      <c r="HL58" s="15"/>
    </row>
    <row r="59" spans="2:220" ht="24.75" customHeight="1">
      <c r="B59" s="79"/>
      <c r="C59" s="7"/>
      <c r="D59" s="8" t="s">
        <v>39</v>
      </c>
      <c r="F59" s="2"/>
      <c r="HK59" s="15"/>
      <c r="HL59" s="15"/>
    </row>
    <row r="60" spans="2:220" ht="24.75" customHeight="1">
      <c r="B60" s="79"/>
      <c r="C60" s="7"/>
      <c r="D60" s="8" t="s">
        <v>134</v>
      </c>
      <c r="F60" s="2"/>
      <c r="HK60" s="15"/>
      <c r="HL60" s="15"/>
    </row>
    <row r="61" spans="2:220" ht="24.75" customHeight="1">
      <c r="B61" s="79"/>
      <c r="C61" s="7"/>
      <c r="D61" s="8" t="s">
        <v>83</v>
      </c>
      <c r="F61" s="2"/>
      <c r="HK61" s="15"/>
      <c r="HL61" s="15"/>
    </row>
    <row r="62" spans="2:6" ht="24.75" customHeight="1">
      <c r="B62" s="79"/>
      <c r="C62" s="7"/>
      <c r="D62" s="8" t="s">
        <v>25</v>
      </c>
      <c r="F62" s="2"/>
    </row>
    <row r="63" spans="2:6" ht="24.75" customHeight="1">
      <c r="B63" s="79"/>
      <c r="C63" s="7"/>
      <c r="D63" s="8" t="s">
        <v>34</v>
      </c>
      <c r="F63" s="2"/>
    </row>
    <row r="64" spans="2:6" ht="24.75" customHeight="1">
      <c r="B64" s="79"/>
      <c r="C64" s="7"/>
      <c r="D64" s="8" t="s">
        <v>0</v>
      </c>
      <c r="F64" s="2"/>
    </row>
    <row r="65" spans="2:6" ht="24.75" customHeight="1">
      <c r="B65" s="79"/>
      <c r="C65" s="7"/>
      <c r="D65" s="8" t="s">
        <v>41</v>
      </c>
      <c r="F65" s="2"/>
    </row>
    <row r="66" spans="2:6" ht="24.75" customHeight="1">
      <c r="B66" s="79"/>
      <c r="C66" s="7"/>
      <c r="D66" s="8" t="s">
        <v>75</v>
      </c>
      <c r="F66" s="2"/>
    </row>
    <row r="67" spans="2:6" ht="24.75" customHeight="1">
      <c r="B67" s="79"/>
      <c r="C67" s="7"/>
      <c r="D67" s="8" t="s">
        <v>109</v>
      </c>
      <c r="F67" s="2"/>
    </row>
    <row r="68" spans="2:6" ht="24.75" customHeight="1">
      <c r="B68" s="79"/>
      <c r="C68" s="7"/>
      <c r="D68" s="8" t="s">
        <v>85</v>
      </c>
      <c r="F68" s="2"/>
    </row>
    <row r="69" spans="2:6" ht="24.75" customHeight="1">
      <c r="B69" s="79"/>
      <c r="C69" s="7"/>
      <c r="D69" s="8" t="s">
        <v>89</v>
      </c>
      <c r="F69" s="2"/>
    </row>
    <row r="70" spans="2:6" ht="24.75" customHeight="1">
      <c r="B70" s="79"/>
      <c r="C70" s="7"/>
      <c r="D70" s="8" t="s">
        <v>110</v>
      </c>
      <c r="F70" s="2"/>
    </row>
    <row r="71" spans="2:6" ht="24.75" customHeight="1">
      <c r="B71" s="79"/>
      <c r="C71" s="7"/>
      <c r="D71" s="8" t="s">
        <v>74</v>
      </c>
      <c r="F71" s="2"/>
    </row>
    <row r="72" spans="2:6" ht="24.75" customHeight="1">
      <c r="B72" s="79"/>
      <c r="C72" s="7"/>
      <c r="D72" s="8" t="s">
        <v>92</v>
      </c>
      <c r="F72" s="2"/>
    </row>
    <row r="73" spans="2:6" ht="24.75" customHeight="1">
      <c r="B73" s="79"/>
      <c r="C73" s="7"/>
      <c r="D73" s="8" t="s">
        <v>96</v>
      </c>
      <c r="F73" s="2"/>
    </row>
    <row r="74" spans="2:6" ht="24.75" customHeight="1">
      <c r="B74" s="79"/>
      <c r="C74" s="7"/>
      <c r="D74" s="8" t="s">
        <v>47</v>
      </c>
      <c r="F74" s="2"/>
    </row>
    <row r="75" spans="2:6" ht="24.75" customHeight="1">
      <c r="B75" s="79"/>
      <c r="C75" s="7"/>
      <c r="D75" s="8" t="s">
        <v>56</v>
      </c>
      <c r="F75" s="2"/>
    </row>
    <row r="76" spans="2:6" ht="24.75" customHeight="1">
      <c r="B76" s="79"/>
      <c r="C76" s="7"/>
      <c r="D76" s="8" t="s">
        <v>120</v>
      </c>
      <c r="F76" s="2"/>
    </row>
    <row r="77" spans="2:6" ht="24.75" customHeight="1">
      <c r="B77" s="79"/>
      <c r="C77" s="7"/>
      <c r="D77" s="8" t="s">
        <v>71</v>
      </c>
      <c r="F77" s="2"/>
    </row>
    <row r="78" spans="2:6" ht="24.75" customHeight="1">
      <c r="B78" s="79"/>
      <c r="C78" s="7"/>
      <c r="D78" s="8" t="s">
        <v>30</v>
      </c>
      <c r="F78" s="2"/>
    </row>
    <row r="79" spans="2:6" ht="24.75" customHeight="1">
      <c r="B79" s="79"/>
      <c r="C79" s="7"/>
      <c r="D79" s="8" t="s">
        <v>6</v>
      </c>
      <c r="F79" s="2"/>
    </row>
    <row r="80" spans="2:6" ht="24.75" customHeight="1">
      <c r="B80" s="79"/>
      <c r="C80" s="7"/>
      <c r="D80" s="8" t="s">
        <v>40</v>
      </c>
      <c r="F80" s="2"/>
    </row>
    <row r="81" spans="2:6" ht="24.75" customHeight="1">
      <c r="B81" s="79"/>
      <c r="C81" s="7"/>
      <c r="D81" s="8" t="s">
        <v>103</v>
      </c>
      <c r="F81" s="2"/>
    </row>
    <row r="82" spans="2:6" ht="24.75" customHeight="1">
      <c r="B82" s="79"/>
      <c r="C82" s="7"/>
      <c r="D82" s="8" t="s">
        <v>108</v>
      </c>
      <c r="F82" s="2"/>
    </row>
    <row r="83" spans="2:6" ht="24.75" customHeight="1">
      <c r="B83" s="79"/>
      <c r="C83" s="7"/>
      <c r="D83" s="8" t="s">
        <v>51</v>
      </c>
      <c r="F83" s="2"/>
    </row>
    <row r="84" spans="2:6" ht="24.75" customHeight="1">
      <c r="B84" s="79"/>
      <c r="C84" s="7"/>
      <c r="D84" s="8" t="s">
        <v>88</v>
      </c>
      <c r="F84" s="2"/>
    </row>
    <row r="85" spans="2:6" ht="24.75" customHeight="1">
      <c r="B85" s="79"/>
      <c r="C85" s="7"/>
      <c r="D85" s="8" t="s">
        <v>60</v>
      </c>
      <c r="F85" s="2"/>
    </row>
    <row r="86" spans="2:6" ht="24.75" customHeight="1">
      <c r="B86" s="79"/>
      <c r="C86" s="7"/>
      <c r="D86" s="8" t="s">
        <v>2</v>
      </c>
      <c r="F86" s="2"/>
    </row>
    <row r="87" spans="2:6" ht="24.75" customHeight="1">
      <c r="B87" s="79"/>
      <c r="C87" s="7"/>
      <c r="D87" s="8" t="s">
        <v>37</v>
      </c>
      <c r="F87" s="2"/>
    </row>
    <row r="88" spans="2:6" ht="24.75" customHeight="1">
      <c r="B88" s="79"/>
      <c r="C88" s="7"/>
      <c r="D88" s="8" t="s">
        <v>44</v>
      </c>
      <c r="F88" s="2"/>
    </row>
    <row r="89" spans="2:6" ht="24.75" customHeight="1">
      <c r="B89" s="79"/>
      <c r="C89" s="7"/>
      <c r="D89" s="8" t="s">
        <v>99</v>
      </c>
      <c r="F89" s="2"/>
    </row>
    <row r="90" spans="2:6" ht="24.75" customHeight="1">
      <c r="B90" s="79"/>
      <c r="C90" s="7"/>
      <c r="D90" s="8" t="s">
        <v>53</v>
      </c>
      <c r="F90" s="2"/>
    </row>
    <row r="91" spans="2:6" ht="24.75" customHeight="1">
      <c r="B91" s="79"/>
      <c r="C91" s="7"/>
      <c r="D91" s="8" t="s">
        <v>48</v>
      </c>
      <c r="F91" s="2"/>
    </row>
    <row r="92" spans="2:6" ht="24.75" customHeight="1">
      <c r="B92" s="79"/>
      <c r="C92" s="7"/>
      <c r="D92" s="8" t="s">
        <v>28</v>
      </c>
      <c r="F92" s="2"/>
    </row>
    <row r="93" spans="2:6" ht="24.75" customHeight="1">
      <c r="B93" s="79"/>
      <c r="C93" s="7"/>
      <c r="D93" s="8" t="s">
        <v>114</v>
      </c>
      <c r="F93" s="2"/>
    </row>
    <row r="94" spans="2:6" ht="24.75" customHeight="1">
      <c r="B94" s="79"/>
      <c r="C94" s="7"/>
      <c r="D94" s="8" t="s">
        <v>3</v>
      </c>
      <c r="F94" s="2"/>
    </row>
    <row r="95" spans="2:6" ht="24.75" customHeight="1">
      <c r="B95" s="79"/>
      <c r="C95" s="7"/>
      <c r="D95" s="8" t="s">
        <v>7</v>
      </c>
      <c r="F95" s="2"/>
    </row>
    <row r="96" spans="2:6" ht="24.75" customHeight="1">
      <c r="B96" s="79"/>
      <c r="C96" s="7"/>
      <c r="D96" s="8" t="s">
        <v>101</v>
      </c>
      <c r="F96" s="2"/>
    </row>
    <row r="97" spans="2:6" ht="24.75" customHeight="1">
      <c r="B97" s="79"/>
      <c r="C97" s="7"/>
      <c r="D97" s="8" t="s">
        <v>42</v>
      </c>
      <c r="F97" s="2"/>
    </row>
    <row r="98" spans="2:6" ht="24.75" customHeight="1">
      <c r="B98" s="79"/>
      <c r="C98" s="7"/>
      <c r="D98" s="8" t="s">
        <v>23</v>
      </c>
      <c r="F98" s="2"/>
    </row>
    <row r="99" spans="2:6" ht="24.75" customHeight="1">
      <c r="B99" s="79"/>
      <c r="C99" s="7"/>
      <c r="D99" s="8" t="s">
        <v>90</v>
      </c>
      <c r="F99" s="2"/>
    </row>
    <row r="100" spans="2:6" ht="24.75" customHeight="1">
      <c r="B100" s="79"/>
      <c r="C100" s="7"/>
      <c r="D100" s="8" t="s">
        <v>122</v>
      </c>
      <c r="F100" s="2"/>
    </row>
    <row r="101" spans="2:6" ht="24.75" customHeight="1">
      <c r="B101" s="79"/>
      <c r="C101" s="7"/>
      <c r="D101" s="8" t="s">
        <v>81</v>
      </c>
      <c r="F101" s="2"/>
    </row>
    <row r="102" spans="2:6" ht="24.75" customHeight="1">
      <c r="B102" s="79"/>
      <c r="C102" s="7"/>
      <c r="D102" s="8" t="s">
        <v>61</v>
      </c>
      <c r="F102" s="2"/>
    </row>
    <row r="103" spans="2:6" ht="24.75" customHeight="1">
      <c r="B103" s="79"/>
      <c r="C103" s="7"/>
      <c r="D103" s="8" t="s">
        <v>95</v>
      </c>
      <c r="F103" s="2"/>
    </row>
    <row r="104" spans="2:6" ht="24.75" customHeight="1">
      <c r="B104" s="79"/>
      <c r="C104" s="7"/>
      <c r="D104" s="8" t="s">
        <v>70</v>
      </c>
      <c r="F104" s="2"/>
    </row>
    <row r="105" spans="2:6" ht="24.75" customHeight="1">
      <c r="B105" s="79"/>
      <c r="C105" s="7"/>
      <c r="D105" s="8" t="s">
        <v>73</v>
      </c>
      <c r="F105" s="2"/>
    </row>
    <row r="106" spans="2:6" ht="24.75" customHeight="1">
      <c r="B106" s="79"/>
      <c r="C106" s="7"/>
      <c r="D106" s="8" t="s">
        <v>133</v>
      </c>
      <c r="F106" s="2"/>
    </row>
    <row r="107" spans="2:6" ht="24.75" customHeight="1">
      <c r="B107" s="79"/>
      <c r="C107" s="7"/>
      <c r="D107" s="8" t="s">
        <v>111</v>
      </c>
      <c r="F107" s="2"/>
    </row>
    <row r="108" spans="2:6" ht="24.75" customHeight="1">
      <c r="B108" s="79"/>
      <c r="C108" s="7"/>
      <c r="D108" s="8" t="s">
        <v>121</v>
      </c>
      <c r="F108" s="2"/>
    </row>
    <row r="109" spans="2:6" ht="24.75" customHeight="1">
      <c r="B109" s="79"/>
      <c r="C109" s="7"/>
      <c r="D109" s="8" t="s">
        <v>112</v>
      </c>
      <c r="F109" s="2"/>
    </row>
    <row r="110" spans="2:6" ht="24.75" customHeight="1">
      <c r="B110" s="79"/>
      <c r="C110" s="7"/>
      <c r="D110" s="8" t="s">
        <v>55</v>
      </c>
      <c r="F110" s="2"/>
    </row>
    <row r="111" spans="2:6" ht="24.75" customHeight="1">
      <c r="B111" s="79"/>
      <c r="C111" s="7"/>
      <c r="D111" s="8" t="s">
        <v>5</v>
      </c>
      <c r="F111" s="2"/>
    </row>
    <row r="112" spans="2:6" ht="24.75" customHeight="1">
      <c r="B112" s="79"/>
      <c r="C112" s="7"/>
      <c r="D112" s="8" t="s">
        <v>72</v>
      </c>
      <c r="F112" s="2"/>
    </row>
    <row r="113" spans="2:6" ht="24.75" customHeight="1">
      <c r="B113" s="79"/>
      <c r="C113" s="7"/>
      <c r="D113" s="8" t="s">
        <v>105</v>
      </c>
      <c r="F113" s="2"/>
    </row>
    <row r="114" spans="2:6" ht="24.75" customHeight="1">
      <c r="B114" s="79"/>
      <c r="C114" s="7"/>
      <c r="D114" s="8" t="s">
        <v>118</v>
      </c>
      <c r="F114" s="2"/>
    </row>
    <row r="115" spans="2:6" ht="24.75" customHeight="1">
      <c r="B115" s="79"/>
      <c r="C115" s="7"/>
      <c r="D115" s="8" t="s">
        <v>64</v>
      </c>
      <c r="F115" s="2"/>
    </row>
    <row r="116" spans="2:6" ht="24.75" customHeight="1">
      <c r="B116" s="79"/>
      <c r="C116" s="7"/>
      <c r="D116" s="8" t="s">
        <v>4</v>
      </c>
      <c r="F116" s="2"/>
    </row>
    <row r="117" spans="2:6" ht="24.75" customHeight="1">
      <c r="B117" s="79"/>
      <c r="C117" s="7"/>
      <c r="D117" s="8" t="s">
        <v>9</v>
      </c>
      <c r="F117" s="2"/>
    </row>
    <row r="118" spans="2:6" ht="24.75" customHeight="1">
      <c r="B118" s="79"/>
      <c r="C118" s="7"/>
      <c r="D118" s="8" t="s">
        <v>45</v>
      </c>
      <c r="F118" s="2"/>
    </row>
    <row r="119" spans="2:9" ht="24.75" customHeight="1">
      <c r="B119" s="79"/>
      <c r="C119" s="7"/>
      <c r="D119" s="8" t="s">
        <v>107</v>
      </c>
      <c r="F119" s="2"/>
      <c r="I119" s="3">
        <f>1-(B113-B44)^2</f>
        <v>1</v>
      </c>
    </row>
    <row r="120" spans="2:9" ht="24.75" customHeight="1">
      <c r="B120" s="79"/>
      <c r="C120" s="7"/>
      <c r="D120" s="8" t="s">
        <v>21</v>
      </c>
      <c r="F120" s="2"/>
      <c r="I120" s="3">
        <f>1-(B74-B63)^2</f>
        <v>1</v>
      </c>
    </row>
    <row r="121" spans="2:9" ht="24.75" customHeight="1">
      <c r="B121" s="79"/>
      <c r="C121" s="7"/>
      <c r="D121" s="8" t="s">
        <v>22</v>
      </c>
      <c r="F121" s="2"/>
      <c r="I121" s="3">
        <f>1-(B46-B26)^2</f>
        <v>1</v>
      </c>
    </row>
    <row r="122" spans="2:9" ht="24.75" customHeight="1">
      <c r="B122" s="79"/>
      <c r="C122" s="7"/>
      <c r="D122" s="8" t="s">
        <v>119</v>
      </c>
      <c r="F122" s="2"/>
      <c r="I122" s="3">
        <f>(B105-B26)^2</f>
        <v>0</v>
      </c>
    </row>
    <row r="123" spans="2:9" ht="24.75" customHeight="1">
      <c r="B123" s="79"/>
      <c r="C123" s="7"/>
      <c r="D123" s="8" t="s">
        <v>38</v>
      </c>
      <c r="F123" s="2"/>
      <c r="I123" s="3">
        <f>1-(B117-B67)^2</f>
        <v>1</v>
      </c>
    </row>
    <row r="124" spans="2:9" ht="24.75" customHeight="1">
      <c r="B124" s="79"/>
      <c r="C124" s="7"/>
      <c r="D124" s="8" t="s">
        <v>35</v>
      </c>
      <c r="F124" s="2"/>
      <c r="I124" s="3">
        <f>1-(B115-B125)^2</f>
        <v>1</v>
      </c>
    </row>
    <row r="125" spans="2:9" ht="24.75" customHeight="1">
      <c r="B125" s="79"/>
      <c r="C125" s="7"/>
      <c r="D125" s="8" t="s">
        <v>82</v>
      </c>
      <c r="F125" s="2"/>
      <c r="I125" s="3">
        <f>1-(B105-B4)^2</f>
        <v>1</v>
      </c>
    </row>
    <row r="126" spans="2:9" ht="24.75" customHeight="1">
      <c r="B126" s="79"/>
      <c r="C126" s="7"/>
      <c r="D126" s="8" t="s">
        <v>17</v>
      </c>
      <c r="F126" s="2"/>
      <c r="I126" s="3">
        <f>1-(B112-B9)^2</f>
        <v>1</v>
      </c>
    </row>
    <row r="127" spans="2:9" ht="24.75" customHeight="1">
      <c r="B127" s="79"/>
      <c r="C127" s="7"/>
      <c r="D127" s="8" t="s">
        <v>115</v>
      </c>
      <c r="F127" s="2"/>
      <c r="I127" s="3">
        <f>1-(B69-B49)^2</f>
        <v>1</v>
      </c>
    </row>
    <row r="128" spans="2:9" ht="24.75" customHeight="1">
      <c r="B128" s="79"/>
      <c r="C128" s="7"/>
      <c r="D128" s="8" t="s">
        <v>106</v>
      </c>
      <c r="F128" s="2"/>
      <c r="I128" s="3">
        <f>1-(B91-B124)^2</f>
        <v>1</v>
      </c>
    </row>
    <row r="129" spans="2:9" ht="24.75" customHeight="1">
      <c r="B129" s="79"/>
      <c r="C129" s="7"/>
      <c r="D129" s="8" t="s">
        <v>84</v>
      </c>
      <c r="F129" s="2"/>
      <c r="I129" s="3">
        <f>1-(B19-B106)^2</f>
        <v>1</v>
      </c>
    </row>
    <row r="130" spans="2:9" ht="24.75" customHeight="1">
      <c r="B130" s="79"/>
      <c r="C130" s="7"/>
      <c r="D130" s="8" t="s">
        <v>16</v>
      </c>
      <c r="F130" s="2"/>
      <c r="I130" s="3">
        <f>1-(B44-B113)^2</f>
        <v>1</v>
      </c>
    </row>
    <row r="131" spans="2:9" ht="24.75" customHeight="1">
      <c r="B131" s="79"/>
      <c r="C131" s="7"/>
      <c r="D131" s="8" t="s">
        <v>135</v>
      </c>
      <c r="F131" s="2"/>
      <c r="I131" s="3">
        <f>1-(B19-B125)^2</f>
        <v>1</v>
      </c>
    </row>
    <row r="132" ht="24.75" customHeight="1">
      <c r="I132" s="3">
        <f>1-(B108-B123)^2</f>
        <v>1</v>
      </c>
    </row>
    <row r="133" spans="2:9" ht="24.75" customHeight="1">
      <c r="B133" s="66">
        <f>SUM(B4:B131)</f>
        <v>0</v>
      </c>
      <c r="I133" s="3">
        <f>1-(B67-B115)^2</f>
        <v>1</v>
      </c>
    </row>
    <row r="134" ht="24.75" customHeight="1">
      <c r="I134" s="5"/>
    </row>
    <row r="135" spans="2:9" ht="24.75" customHeight="1">
      <c r="B135" s="68"/>
      <c r="C135" s="11"/>
      <c r="I135" s="6">
        <f>SUM(I119:I133)/15</f>
        <v>0.9333333333333333</v>
      </c>
    </row>
    <row r="136" spans="4:9" ht="24.75" customHeight="1">
      <c r="D136" s="12" t="s">
        <v>136</v>
      </c>
      <c r="I136" s="5">
        <f>IO4-IO8+0.7*(IO5+IO11-IO7-IO9)</f>
        <v>0</v>
      </c>
    </row>
    <row r="137" spans="4:9" ht="24.75" customHeight="1">
      <c r="D137" s="12" t="s">
        <v>137</v>
      </c>
      <c r="I137" s="5">
        <f>IO10-IO6+0.7*((IO11+IO9)-(IO7+IO5))</f>
        <v>0</v>
      </c>
    </row>
  </sheetData>
  <sheetProtection/>
  <mergeCells count="10">
    <mergeCell ref="A2:D3"/>
    <mergeCell ref="A1:D1"/>
    <mergeCell ref="HZ15:IF18"/>
    <mergeCell ref="HZ20:IF23"/>
    <mergeCell ref="HZ45:IF48"/>
    <mergeCell ref="HZ50:IF53"/>
    <mergeCell ref="HZ25:IF28"/>
    <mergeCell ref="HZ30:IF33"/>
    <mergeCell ref="HZ35:IF38"/>
    <mergeCell ref="HZ40:IF43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N136"/>
  <sheetViews>
    <sheetView tabSelected="1" zoomScale="115" zoomScaleNormal="115" zoomScalePageLayoutView="0" workbookViewId="0" topLeftCell="U1">
      <selection activeCell="AN19" sqref="AN19"/>
    </sheetView>
  </sheetViews>
  <sheetFormatPr defaultColWidth="9.125" defaultRowHeight="24.75" customHeight="1"/>
  <cols>
    <col min="1" max="1" width="0.12890625" style="42" hidden="1" customWidth="1"/>
    <col min="2" max="2" width="0.12890625" style="64" hidden="1" customWidth="1"/>
    <col min="3" max="3" width="0.12890625" style="42" hidden="1" customWidth="1"/>
    <col min="4" max="4" width="0.12890625" style="65" hidden="1" customWidth="1"/>
    <col min="5" max="5" width="0.12890625" style="40" hidden="1" customWidth="1"/>
    <col min="6" max="6" width="0.12890625" style="41" hidden="1" customWidth="1"/>
    <col min="7" max="7" width="0.12890625" style="42" hidden="1" customWidth="1"/>
    <col min="8" max="10" width="9.125" style="42" hidden="1" customWidth="1"/>
    <col min="11" max="11" width="9.50390625" style="42" hidden="1" customWidth="1"/>
    <col min="12" max="12" width="1.875" style="42" hidden="1" customWidth="1"/>
    <col min="13" max="13" width="1.875" style="43" hidden="1" customWidth="1"/>
    <col min="14" max="15" width="1.875" style="42" hidden="1" customWidth="1"/>
    <col min="16" max="20" width="0" style="42" hidden="1" customWidth="1"/>
    <col min="21" max="27" width="9.125" style="42" customWidth="1"/>
    <col min="28" max="31" width="9.125" style="42" hidden="1" customWidth="1"/>
    <col min="32" max="16384" width="9.125" style="42" customWidth="1"/>
  </cols>
  <sheetData>
    <row r="1" spans="1:4" ht="34.5" customHeight="1">
      <c r="A1" s="36" t="s">
        <v>189</v>
      </c>
      <c r="B1" s="37"/>
      <c r="C1" s="38"/>
      <c r="D1" s="39"/>
    </row>
    <row r="2" spans="2:5" s="44" customFormat="1" ht="34.5" customHeight="1" thickBot="1">
      <c r="B2" s="45"/>
      <c r="C2" s="46"/>
      <c r="D2" s="47"/>
      <c r="E2" s="48"/>
    </row>
    <row r="3" spans="2:31" ht="24.75" customHeight="1">
      <c r="B3" s="49">
        <f>'мой идеальный партнер'!B4</f>
        <v>0</v>
      </c>
      <c r="C3" s="50">
        <v>1</v>
      </c>
      <c r="D3" s="51" t="s">
        <v>57</v>
      </c>
      <c r="F3" s="52"/>
      <c r="Y3" s="53" t="s">
        <v>138</v>
      </c>
      <c r="Z3" s="54" t="s">
        <v>125</v>
      </c>
      <c r="AA3" s="55">
        <f>B114+B6+B63+B101+B10+B13+B18+B24+B30+B38+B56+B46+B77+B71+B93+B85</f>
        <v>0</v>
      </c>
      <c r="AB3" s="42" t="str">
        <f>IF(AA3=MAX(AA3:AA10),"1","")</f>
        <v>1</v>
      </c>
      <c r="AC3" s="43">
        <f>IF(AB3="1","",AA3)</f>
      </c>
      <c r="AD3" s="42">
        <f>IF(AC3=MAX(AC3:AC10),"1","")</f>
      </c>
      <c r="AE3" s="56" t="str">
        <f>IF(AA3=MIN(AA3:AA10),"1","")</f>
        <v>1</v>
      </c>
    </row>
    <row r="4" spans="2:40" ht="24.75" customHeight="1">
      <c r="B4" s="49">
        <f>'мой идеальный партнер'!B5</f>
        <v>0</v>
      </c>
      <c r="C4" s="50">
        <f>C3+1</f>
        <v>2</v>
      </c>
      <c r="D4" s="51" t="s">
        <v>8</v>
      </c>
      <c r="F4" s="52"/>
      <c r="Y4" s="57" t="s">
        <v>138</v>
      </c>
      <c r="Z4" s="58" t="s">
        <v>126</v>
      </c>
      <c r="AA4" s="59">
        <f>B20+B57+B86+B94+B26+B110+B115+B123+B102+B78+B72+B62+B47+B39+B31+B12</f>
        <v>0</v>
      </c>
      <c r="AB4" s="42" t="str">
        <f>IF(AA4=MAX(AA3:AA10),"1","")</f>
        <v>1</v>
      </c>
      <c r="AC4" s="43">
        <f aca="true" t="shared" si="0" ref="AC4:AC10">IF(AB4="1","",AA4)</f>
      </c>
      <c r="AD4" s="42">
        <f>IF(AC4=MAX(AC3:AC10),"1","")</f>
      </c>
      <c r="AE4" s="56" t="str">
        <f>IF(AA4=MIN(AA3:AA10),"1","")</f>
        <v>1</v>
      </c>
      <c r="AF4" s="44"/>
      <c r="AG4" s="44"/>
      <c r="AH4" s="44"/>
      <c r="AI4" s="44"/>
      <c r="AJ4" s="44"/>
      <c r="AK4" s="44"/>
      <c r="AL4" s="44"/>
      <c r="AM4" s="44"/>
      <c r="AN4" s="44"/>
    </row>
    <row r="5" spans="2:31" ht="24.75" customHeight="1">
      <c r="B5" s="49">
        <f>'мой идеальный партнер'!B6</f>
        <v>0</v>
      </c>
      <c r="C5" s="50">
        <f aca="true" t="shared" si="1" ref="C5:C68">C4+1</f>
        <v>3</v>
      </c>
      <c r="D5" s="51" t="s">
        <v>15</v>
      </c>
      <c r="F5" s="52"/>
      <c r="Y5" s="57" t="s">
        <v>138</v>
      </c>
      <c r="Z5" s="58" t="s">
        <v>127</v>
      </c>
      <c r="AA5" s="59">
        <f>B14+B25+B32+B40+B48+B58+B76+B64+B79+B103+B4+B122+B116+B111+B95+B88</f>
        <v>0</v>
      </c>
      <c r="AB5" s="42" t="str">
        <f>IF(AA5=MAX(AA3:AA10),"1","")</f>
        <v>1</v>
      </c>
      <c r="AC5" s="43">
        <f t="shared" si="0"/>
      </c>
      <c r="AD5" s="42">
        <f>IF(AC5=MAX(AC3:AC10),"1","")</f>
      </c>
      <c r="AE5" s="56" t="str">
        <f>IF(AA5=MIN(AA3:AA10),"1","")</f>
        <v>1</v>
      </c>
    </row>
    <row r="6" spans="2:31" ht="24.75" customHeight="1">
      <c r="B6" s="49">
        <f>'мой идеальный партнер'!B7</f>
        <v>0</v>
      </c>
      <c r="C6" s="50">
        <f t="shared" si="1"/>
        <v>4</v>
      </c>
      <c r="D6" s="51" t="s">
        <v>124</v>
      </c>
      <c r="F6" s="52"/>
      <c r="Y6" s="57" t="s">
        <v>138</v>
      </c>
      <c r="Z6" s="58" t="s">
        <v>128</v>
      </c>
      <c r="AA6" s="59">
        <f>B22+B17+B70+B27+B87+B96+B112+B117+B104+B80+B65+B54+B49+B41+B33+B5</f>
        <v>0</v>
      </c>
      <c r="AB6" s="42" t="str">
        <f>IF(AA6=MAX(AA6:AA13),"1","")</f>
        <v>1</v>
      </c>
      <c r="AC6" s="43">
        <f t="shared" si="0"/>
      </c>
      <c r="AD6" s="56">
        <f>IF(AC6=MAX(AC3:AC10),"1","")</f>
      </c>
      <c r="AE6" s="56" t="str">
        <f>IF(AA6=MIN(AA3:AA10),"1","")</f>
        <v>1</v>
      </c>
    </row>
    <row r="7" spans="2:31" ht="24.75" customHeight="1">
      <c r="B7" s="49">
        <f>'мой идеальный партнер'!B8</f>
        <v>0</v>
      </c>
      <c r="C7" s="50">
        <f t="shared" si="1"/>
        <v>5</v>
      </c>
      <c r="D7" s="51" t="s">
        <v>49</v>
      </c>
      <c r="F7" s="52"/>
      <c r="Y7" s="57" t="s">
        <v>138</v>
      </c>
      <c r="Z7" s="58" t="s">
        <v>129</v>
      </c>
      <c r="AA7" s="59">
        <f>B34+B42+B50+B55+B66+B73+B81+B105+B127+B15+B7+B129+B125+B118+B99+B90</f>
        <v>0</v>
      </c>
      <c r="AB7" s="56" t="str">
        <f>IF(AA7=MAX(AA3:AA10),"1","")</f>
        <v>1</v>
      </c>
      <c r="AC7" s="43">
        <f t="shared" si="0"/>
      </c>
      <c r="AD7" s="56">
        <f>IF(AC7=MAX(AC3:AC10),"1","")</f>
      </c>
      <c r="AE7" s="56" t="str">
        <f>IF(AA7=MIN(AA3:AA10),"1","")</f>
        <v>1</v>
      </c>
    </row>
    <row r="8" spans="2:31" ht="24.75" customHeight="1">
      <c r="B8" s="49">
        <f>'мой идеальный партнер'!B9</f>
        <v>0</v>
      </c>
      <c r="C8" s="50">
        <f t="shared" si="1"/>
        <v>6</v>
      </c>
      <c r="D8" s="51" t="s">
        <v>24</v>
      </c>
      <c r="F8" s="52"/>
      <c r="Y8" s="57" t="s">
        <v>138</v>
      </c>
      <c r="Z8" s="58" t="s">
        <v>130</v>
      </c>
      <c r="AA8" s="59">
        <f>B19+B21+B89+B100+B119+B128+B124+B108+B106+B16+B82+B69+B60+B51+B43+B35</f>
        <v>0</v>
      </c>
      <c r="AB8" s="42" t="str">
        <f>IF(AA8=MAX(AA3:AA10),"1","")</f>
        <v>1</v>
      </c>
      <c r="AC8" s="43">
        <f t="shared" si="0"/>
      </c>
      <c r="AD8" s="56">
        <f>IF(AC8=MAX(AC3:AC10),"1","")</f>
      </c>
      <c r="AE8" s="56" t="str">
        <f>IF(AA8=MIN(AA3:AA10),"1","")</f>
        <v>1</v>
      </c>
    </row>
    <row r="9" spans="2:31" ht="24.75" customHeight="1">
      <c r="B9" s="49">
        <f>'мой идеальный партнер'!B10</f>
        <v>0</v>
      </c>
      <c r="C9" s="50">
        <f t="shared" si="1"/>
        <v>7</v>
      </c>
      <c r="D9" s="51" t="s">
        <v>59</v>
      </c>
      <c r="F9" s="52"/>
      <c r="Y9" s="57" t="s">
        <v>138</v>
      </c>
      <c r="Z9" s="58" t="s">
        <v>131</v>
      </c>
      <c r="AA9" s="59">
        <f>B36+B44+B52+B61+B23+B83+B3+B109+B8+B67+B74+B126+B120+B97+B92+B28</f>
        <v>0</v>
      </c>
      <c r="AB9" s="42" t="str">
        <f>IF(AA9=MAX(AA3:AA10),"1","")</f>
        <v>1</v>
      </c>
      <c r="AC9" s="43">
        <f t="shared" si="0"/>
      </c>
      <c r="AD9" s="56">
        <f>IF(AC9=MAX(AC3:AC10),"1","")</f>
      </c>
      <c r="AE9" s="56" t="str">
        <f>IF(AA9=MIN(AA3:AA10),"1","")</f>
        <v>1</v>
      </c>
    </row>
    <row r="10" spans="2:31" ht="24.75" customHeight="1" thickBot="1">
      <c r="B10" s="49">
        <f>'мой идеальный партнер'!B11</f>
        <v>0</v>
      </c>
      <c r="C10" s="50">
        <f t="shared" si="1"/>
        <v>8</v>
      </c>
      <c r="D10" s="51" t="s">
        <v>33</v>
      </c>
      <c r="F10" s="52"/>
      <c r="Y10" s="60" t="s">
        <v>138</v>
      </c>
      <c r="Z10" s="61" t="s">
        <v>132</v>
      </c>
      <c r="AA10" s="62">
        <f>B29+B37+B59+B53+B45+B75+B84+B9+B11+B91+B98+B107+B68+B113+B121+B130</f>
        <v>0</v>
      </c>
      <c r="AB10" s="42" t="str">
        <f>IF(AA10=MAX(AA3:AA10),"1","")</f>
        <v>1</v>
      </c>
      <c r="AC10" s="43">
        <f t="shared" si="0"/>
      </c>
      <c r="AD10" s="56">
        <f>IF(AC10=MAX(AC3:AC10),"1","")</f>
      </c>
      <c r="AE10" s="56" t="str">
        <f>IF(AA10=MIN(AA3:AA10),"1","")</f>
        <v>1</v>
      </c>
    </row>
    <row r="11" spans="2:31" ht="24.75" customHeight="1">
      <c r="B11" s="49">
        <f>'мой идеальный партнер'!B12</f>
        <v>0</v>
      </c>
      <c r="C11" s="50">
        <f t="shared" si="1"/>
        <v>9</v>
      </c>
      <c r="D11" s="51" t="s">
        <v>27</v>
      </c>
      <c r="F11" s="52"/>
      <c r="X11" s="42" t="s">
        <v>139</v>
      </c>
      <c r="Z11" s="42">
        <f>AA3-AA7+0.7*(AA4+AA10-AA6-AA8)</f>
        <v>0</v>
      </c>
      <c r="AB11" s="77" t="s">
        <v>190</v>
      </c>
      <c r="AC11" s="44"/>
      <c r="AD11" s="77" t="s">
        <v>191</v>
      </c>
      <c r="AE11" s="77" t="s">
        <v>192</v>
      </c>
    </row>
    <row r="12" spans="2:31" ht="24.75" customHeight="1">
      <c r="B12" s="49">
        <f>'мой идеальный партнер'!B13</f>
        <v>0</v>
      </c>
      <c r="C12" s="50">
        <f t="shared" si="1"/>
        <v>10</v>
      </c>
      <c r="D12" s="51" t="s">
        <v>97</v>
      </c>
      <c r="F12" s="52"/>
      <c r="X12" s="42" t="s">
        <v>193</v>
      </c>
      <c r="Z12" s="42">
        <f>AA9-AA5+0.7*(AA10+AA8-AA6-AA4)</f>
        <v>0</v>
      </c>
      <c r="AB12" s="78"/>
      <c r="AC12" s="44"/>
      <c r="AD12" s="78"/>
      <c r="AE12" s="78"/>
    </row>
    <row r="13" spans="2:31" ht="24.75" customHeight="1">
      <c r="B13" s="49">
        <f>'мой идеальный партнер'!B14</f>
        <v>0</v>
      </c>
      <c r="C13" s="50">
        <f t="shared" si="1"/>
        <v>11</v>
      </c>
      <c r="D13" s="51" t="s">
        <v>63</v>
      </c>
      <c r="F13" s="52"/>
      <c r="AB13" s="78"/>
      <c r="AD13" s="78"/>
      <c r="AE13" s="78"/>
    </row>
    <row r="14" spans="2:29" ht="24.75" customHeight="1">
      <c r="B14" s="49">
        <f>'мой идеальный партнер'!B15</f>
        <v>0</v>
      </c>
      <c r="C14" s="50">
        <f t="shared" si="1"/>
        <v>12</v>
      </c>
      <c r="D14" s="51" t="s">
        <v>102</v>
      </c>
      <c r="F14" s="52"/>
      <c r="AC14" s="43"/>
    </row>
    <row r="15" spans="2:29" ht="24.75" customHeight="1">
      <c r="B15" s="49">
        <f>'мой идеальный партнер'!B16</f>
        <v>0</v>
      </c>
      <c r="C15" s="50">
        <f t="shared" si="1"/>
        <v>13</v>
      </c>
      <c r="D15" s="51" t="s">
        <v>77</v>
      </c>
      <c r="F15" s="52"/>
      <c r="AC15" s="43"/>
    </row>
    <row r="16" spans="2:6" ht="24.75" customHeight="1">
      <c r="B16" s="49">
        <f>'мой идеальный партнер'!B17</f>
        <v>0</v>
      </c>
      <c r="C16" s="50">
        <f t="shared" si="1"/>
        <v>14</v>
      </c>
      <c r="D16" s="51" t="s">
        <v>52</v>
      </c>
      <c r="F16" s="52"/>
    </row>
    <row r="17" spans="2:6" ht="24.75" customHeight="1">
      <c r="B17" s="49">
        <f>'мой идеальный партнер'!B18</f>
        <v>0</v>
      </c>
      <c r="C17" s="50">
        <f t="shared" si="1"/>
        <v>15</v>
      </c>
      <c r="D17" s="51" t="s">
        <v>76</v>
      </c>
      <c r="F17" s="52"/>
    </row>
    <row r="18" spans="2:6" ht="24.75" customHeight="1">
      <c r="B18" s="49">
        <f>'мой идеальный партнер'!B19</f>
        <v>0</v>
      </c>
      <c r="C18" s="50">
        <f t="shared" si="1"/>
        <v>16</v>
      </c>
      <c r="D18" s="51" t="s">
        <v>32</v>
      </c>
      <c r="F18" s="52"/>
    </row>
    <row r="19" spans="2:6" ht="24.75" customHeight="1">
      <c r="B19" s="49">
        <f>'мой идеальный партнер'!B20</f>
        <v>0</v>
      </c>
      <c r="C19" s="50">
        <f t="shared" si="1"/>
        <v>17</v>
      </c>
      <c r="D19" s="51" t="s">
        <v>18</v>
      </c>
      <c r="F19" s="52"/>
    </row>
    <row r="20" spans="2:6" ht="24.75" customHeight="1">
      <c r="B20" s="49">
        <f>'мой идеальный партнер'!B21</f>
        <v>0</v>
      </c>
      <c r="C20" s="50">
        <f t="shared" si="1"/>
        <v>18</v>
      </c>
      <c r="D20" s="51" t="s">
        <v>36</v>
      </c>
      <c r="F20" s="52"/>
    </row>
    <row r="21" spans="2:6" ht="24.75" customHeight="1">
      <c r="B21" s="49">
        <f>'мой идеальный партнер'!B22</f>
        <v>0</v>
      </c>
      <c r="C21" s="50">
        <f t="shared" si="1"/>
        <v>19</v>
      </c>
      <c r="D21" s="51" t="s">
        <v>19</v>
      </c>
      <c r="F21" s="52"/>
    </row>
    <row r="22" spans="2:6" ht="24.75" customHeight="1">
      <c r="B22" s="49">
        <f>'мой идеальный партнер'!B23</f>
        <v>0</v>
      </c>
      <c r="C22" s="50">
        <f t="shared" si="1"/>
        <v>20</v>
      </c>
      <c r="D22" s="51" t="s">
        <v>123</v>
      </c>
      <c r="F22" s="52"/>
    </row>
    <row r="23" spans="2:6" ht="24.75" customHeight="1">
      <c r="B23" s="49">
        <f>'мой идеальный партнер'!B24</f>
        <v>0</v>
      </c>
      <c r="C23" s="50">
        <f t="shared" si="1"/>
        <v>21</v>
      </c>
      <c r="D23" s="51" t="s">
        <v>116</v>
      </c>
      <c r="F23" s="52"/>
    </row>
    <row r="24" spans="2:6" ht="24.75" customHeight="1">
      <c r="B24" s="49">
        <f>'мой идеальный партнер'!B25</f>
        <v>0</v>
      </c>
      <c r="C24" s="50">
        <f t="shared" si="1"/>
        <v>22</v>
      </c>
      <c r="D24" s="51" t="s">
        <v>93</v>
      </c>
      <c r="F24" s="52"/>
    </row>
    <row r="25" spans="2:6" ht="24.75" customHeight="1">
      <c r="B25" s="49">
        <f>'мой идеальный партнер'!B26</f>
        <v>0</v>
      </c>
      <c r="C25" s="50">
        <f t="shared" si="1"/>
        <v>23</v>
      </c>
      <c r="D25" s="51" t="s">
        <v>100</v>
      </c>
      <c r="F25" s="52"/>
    </row>
    <row r="26" spans="2:6" ht="24.75" customHeight="1">
      <c r="B26" s="49">
        <f>'мой идеальный партнер'!B27</f>
        <v>0</v>
      </c>
      <c r="C26" s="50">
        <f t="shared" si="1"/>
        <v>24</v>
      </c>
      <c r="D26" s="51" t="s">
        <v>66</v>
      </c>
      <c r="F26" s="52"/>
    </row>
    <row r="27" spans="2:6" ht="24.75" customHeight="1">
      <c r="B27" s="49">
        <f>'мой идеальный партнер'!B28</f>
        <v>0</v>
      </c>
      <c r="C27" s="50">
        <f t="shared" si="1"/>
        <v>25</v>
      </c>
      <c r="D27" s="51" t="s">
        <v>12</v>
      </c>
      <c r="F27" s="52"/>
    </row>
    <row r="28" spans="2:6" ht="24.75" customHeight="1">
      <c r="B28" s="49">
        <f>'мой идеальный партнер'!B29</f>
        <v>0</v>
      </c>
      <c r="C28" s="50">
        <f t="shared" si="1"/>
        <v>26</v>
      </c>
      <c r="D28" s="51" t="s">
        <v>54</v>
      </c>
      <c r="F28" s="52"/>
    </row>
    <row r="29" spans="2:6" ht="24.75" customHeight="1">
      <c r="B29" s="49">
        <f>'мой идеальный партнер'!B30</f>
        <v>0</v>
      </c>
      <c r="C29" s="50">
        <f t="shared" si="1"/>
        <v>27</v>
      </c>
      <c r="D29" s="51" t="s">
        <v>29</v>
      </c>
      <c r="F29" s="52"/>
    </row>
    <row r="30" spans="2:6" ht="24.75" customHeight="1">
      <c r="B30" s="49">
        <f>'мой идеальный партнер'!B31</f>
        <v>0</v>
      </c>
      <c r="C30" s="50">
        <f t="shared" si="1"/>
        <v>28</v>
      </c>
      <c r="D30" s="51" t="s">
        <v>31</v>
      </c>
      <c r="F30" s="52"/>
    </row>
    <row r="31" spans="2:6" ht="24.75" customHeight="1">
      <c r="B31" s="49">
        <f>'мой идеальный партнер'!B32</f>
        <v>0</v>
      </c>
      <c r="C31" s="50">
        <f t="shared" si="1"/>
        <v>29</v>
      </c>
      <c r="D31" s="51" t="s">
        <v>68</v>
      </c>
      <c r="F31" s="52"/>
    </row>
    <row r="32" spans="2:6" ht="24.75" customHeight="1">
      <c r="B32" s="49">
        <f>'мой идеальный партнер'!B33</f>
        <v>0</v>
      </c>
      <c r="C32" s="50">
        <f t="shared" si="1"/>
        <v>30</v>
      </c>
      <c r="D32" s="51" t="s">
        <v>11</v>
      </c>
      <c r="F32" s="52"/>
    </row>
    <row r="33" spans="2:6" ht="24.75" customHeight="1">
      <c r="B33" s="49">
        <f>'мой идеальный партнер'!B34</f>
        <v>0</v>
      </c>
      <c r="C33" s="50">
        <f t="shared" si="1"/>
        <v>31</v>
      </c>
      <c r="D33" s="51" t="s">
        <v>13</v>
      </c>
      <c r="F33" s="52"/>
    </row>
    <row r="34" spans="2:6" ht="24.75" customHeight="1">
      <c r="B34" s="49">
        <f>'мой идеальный партнер'!B35</f>
        <v>0</v>
      </c>
      <c r="C34" s="50">
        <f t="shared" si="1"/>
        <v>32</v>
      </c>
      <c r="D34" s="51" t="s">
        <v>79</v>
      </c>
      <c r="F34" s="52"/>
    </row>
    <row r="35" spans="2:6" ht="24.75" customHeight="1">
      <c r="B35" s="49">
        <f>'мой идеальный партнер'!B36</f>
        <v>0</v>
      </c>
      <c r="C35" s="50">
        <f t="shared" si="1"/>
        <v>33</v>
      </c>
      <c r="D35" s="51" t="s">
        <v>50</v>
      </c>
      <c r="F35" s="52"/>
    </row>
    <row r="36" spans="2:6" ht="24.75" customHeight="1">
      <c r="B36" s="49">
        <f>'мой идеальный партнер'!B37</f>
        <v>0</v>
      </c>
      <c r="C36" s="50">
        <f t="shared" si="1"/>
        <v>34</v>
      </c>
      <c r="D36" s="51" t="s">
        <v>117</v>
      </c>
      <c r="F36" s="52"/>
    </row>
    <row r="37" spans="2:6" ht="24.75" customHeight="1">
      <c r="B37" s="49">
        <f>'мой идеальный партнер'!B38</f>
        <v>0</v>
      </c>
      <c r="C37" s="50">
        <f t="shared" si="1"/>
        <v>35</v>
      </c>
      <c r="D37" s="51" t="s">
        <v>91</v>
      </c>
      <c r="F37" s="52"/>
    </row>
    <row r="38" spans="2:6" ht="24.75" customHeight="1">
      <c r="B38" s="49">
        <f>'мой идеальный партнер'!B39</f>
        <v>0</v>
      </c>
      <c r="C38" s="50">
        <f t="shared" si="1"/>
        <v>36</v>
      </c>
      <c r="D38" s="51" t="s">
        <v>62</v>
      </c>
      <c r="F38" s="52"/>
    </row>
    <row r="39" spans="2:6" ht="24.75" customHeight="1">
      <c r="B39" s="49">
        <f>'мой идеальный партнер'!B40</f>
        <v>0</v>
      </c>
      <c r="C39" s="50">
        <f t="shared" si="1"/>
        <v>37</v>
      </c>
      <c r="D39" s="51" t="s">
        <v>98</v>
      </c>
      <c r="F39" s="52"/>
    </row>
    <row r="40" spans="2:6" ht="24.75" customHeight="1">
      <c r="B40" s="49">
        <f>'мой идеальный партнер'!B41</f>
        <v>0</v>
      </c>
      <c r="C40" s="50">
        <f t="shared" si="1"/>
        <v>38</v>
      </c>
      <c r="D40" s="51" t="s">
        <v>10</v>
      </c>
      <c r="F40" s="52"/>
    </row>
    <row r="41" spans="2:6" ht="24.75" customHeight="1">
      <c r="B41" s="49">
        <f>'мой идеальный партнер'!B42</f>
        <v>0</v>
      </c>
      <c r="C41" s="50">
        <f t="shared" si="1"/>
        <v>39</v>
      </c>
      <c r="D41" s="51" t="s">
        <v>104</v>
      </c>
      <c r="F41" s="52"/>
    </row>
    <row r="42" spans="2:6" ht="24.75" customHeight="1">
      <c r="B42" s="49">
        <f>'мой идеальный партнер'!B43</f>
        <v>0</v>
      </c>
      <c r="C42" s="50">
        <f t="shared" si="1"/>
        <v>40</v>
      </c>
      <c r="D42" s="51" t="s">
        <v>78</v>
      </c>
      <c r="F42" s="52"/>
    </row>
    <row r="43" spans="2:6" ht="24.75" customHeight="1">
      <c r="B43" s="49">
        <f>'мой идеальный партнер'!B44</f>
        <v>0</v>
      </c>
      <c r="C43" s="50">
        <f t="shared" si="1"/>
        <v>41</v>
      </c>
      <c r="D43" s="51" t="s">
        <v>113</v>
      </c>
      <c r="F43" s="52"/>
    </row>
    <row r="44" spans="2:6" ht="24.75" customHeight="1">
      <c r="B44" s="49">
        <f>'мой идеальный партнер'!B45</f>
        <v>0</v>
      </c>
      <c r="C44" s="50">
        <f t="shared" si="1"/>
        <v>42</v>
      </c>
      <c r="D44" s="51" t="s">
        <v>86</v>
      </c>
      <c r="F44" s="52"/>
    </row>
    <row r="45" spans="2:6" ht="24.75" customHeight="1">
      <c r="B45" s="49">
        <f>'мой идеальный партнер'!B46</f>
        <v>0</v>
      </c>
      <c r="C45" s="50">
        <f t="shared" si="1"/>
        <v>43</v>
      </c>
      <c r="D45" s="51" t="s">
        <v>58</v>
      </c>
      <c r="F45" s="52"/>
    </row>
    <row r="46" spans="2:6" ht="24.75" customHeight="1">
      <c r="B46" s="49">
        <f>'мой идеальный партнер'!B47</f>
        <v>0</v>
      </c>
      <c r="C46" s="50">
        <f t="shared" si="1"/>
        <v>44</v>
      </c>
      <c r="D46" s="51" t="s">
        <v>94</v>
      </c>
      <c r="F46" s="52"/>
    </row>
    <row r="47" spans="2:6" ht="24.75" customHeight="1">
      <c r="B47" s="49">
        <f>'мой идеальный партнер'!B48</f>
        <v>0</v>
      </c>
      <c r="C47" s="50">
        <f t="shared" si="1"/>
        <v>45</v>
      </c>
      <c r="D47" s="51" t="s">
        <v>65</v>
      </c>
      <c r="F47" s="52"/>
    </row>
    <row r="48" spans="2:6" ht="24.75" customHeight="1">
      <c r="B48" s="49">
        <f>'мой идеальный партнер'!B49</f>
        <v>0</v>
      </c>
      <c r="C48" s="50">
        <f t="shared" si="1"/>
        <v>46</v>
      </c>
      <c r="D48" s="51" t="s">
        <v>69</v>
      </c>
      <c r="F48" s="52"/>
    </row>
    <row r="49" spans="2:6" ht="24.75" customHeight="1">
      <c r="B49" s="49">
        <f>'мой идеальный партнер'!B50</f>
        <v>0</v>
      </c>
      <c r="C49" s="50">
        <f t="shared" si="1"/>
        <v>47</v>
      </c>
      <c r="D49" s="51" t="s">
        <v>14</v>
      </c>
      <c r="F49" s="52"/>
    </row>
    <row r="50" spans="2:6" ht="24.75" customHeight="1">
      <c r="B50" s="49">
        <f>'мой идеальный партнер'!B51</f>
        <v>0</v>
      </c>
      <c r="C50" s="50">
        <f t="shared" si="1"/>
        <v>48</v>
      </c>
      <c r="D50" s="51" t="s">
        <v>80</v>
      </c>
      <c r="F50" s="52"/>
    </row>
    <row r="51" spans="2:6" ht="24.75" customHeight="1">
      <c r="B51" s="49">
        <f>'мой идеальный партнер'!B52</f>
        <v>0</v>
      </c>
      <c r="C51" s="50">
        <f t="shared" si="1"/>
        <v>49</v>
      </c>
      <c r="D51" s="51" t="s">
        <v>20</v>
      </c>
      <c r="F51" s="52"/>
    </row>
    <row r="52" spans="2:6" ht="24.75" customHeight="1">
      <c r="B52" s="49">
        <f>'мой идеальный партнер'!B53</f>
        <v>0</v>
      </c>
      <c r="C52" s="50">
        <f t="shared" si="1"/>
        <v>50</v>
      </c>
      <c r="D52" s="51" t="s">
        <v>87</v>
      </c>
      <c r="F52" s="52"/>
    </row>
    <row r="53" spans="2:6" ht="24.75" customHeight="1">
      <c r="B53" s="49">
        <f>'мой идеальный партнер'!B54</f>
        <v>0</v>
      </c>
      <c r="C53" s="50">
        <f t="shared" si="1"/>
        <v>51</v>
      </c>
      <c r="D53" s="51" t="s">
        <v>26</v>
      </c>
      <c r="F53" s="52"/>
    </row>
    <row r="54" spans="2:6" ht="24.75" customHeight="1">
      <c r="B54" s="49">
        <f>'мой идеальный партнер'!B55</f>
        <v>0</v>
      </c>
      <c r="C54" s="50">
        <f t="shared" si="1"/>
        <v>52</v>
      </c>
      <c r="D54" s="51" t="s">
        <v>43</v>
      </c>
      <c r="F54" s="52"/>
    </row>
    <row r="55" spans="2:6" ht="24.75" customHeight="1">
      <c r="B55" s="49">
        <f>'мой идеальный партнер'!B56</f>
        <v>0</v>
      </c>
      <c r="C55" s="50">
        <f t="shared" si="1"/>
        <v>53</v>
      </c>
      <c r="D55" s="51" t="s">
        <v>46</v>
      </c>
      <c r="F55" s="52"/>
    </row>
    <row r="56" spans="2:6" ht="24.75" customHeight="1">
      <c r="B56" s="49">
        <f>'мой идеальный партнер'!B57</f>
        <v>0</v>
      </c>
      <c r="C56" s="50">
        <f t="shared" si="1"/>
        <v>54</v>
      </c>
      <c r="D56" s="51" t="s">
        <v>1</v>
      </c>
      <c r="F56" s="52"/>
    </row>
    <row r="57" spans="2:6" ht="24.75" customHeight="1">
      <c r="B57" s="49">
        <f>'мой идеальный партнер'!B58</f>
        <v>0</v>
      </c>
      <c r="C57" s="50">
        <f t="shared" si="1"/>
        <v>55</v>
      </c>
      <c r="D57" s="51" t="s">
        <v>67</v>
      </c>
      <c r="F57" s="52"/>
    </row>
    <row r="58" spans="2:6" ht="24.75" customHeight="1">
      <c r="B58" s="49">
        <f>'мой идеальный партнер'!B59</f>
        <v>0</v>
      </c>
      <c r="C58" s="50">
        <f t="shared" si="1"/>
        <v>56</v>
      </c>
      <c r="D58" s="51" t="s">
        <v>39</v>
      </c>
      <c r="F58" s="52"/>
    </row>
    <row r="59" spans="2:6" ht="24.75" customHeight="1">
      <c r="B59" s="49">
        <f>'мой идеальный партнер'!B60</f>
        <v>0</v>
      </c>
      <c r="C59" s="50">
        <f t="shared" si="1"/>
        <v>57</v>
      </c>
      <c r="D59" s="51" t="s">
        <v>134</v>
      </c>
      <c r="F59" s="52"/>
    </row>
    <row r="60" spans="2:6" ht="24.75" customHeight="1">
      <c r="B60" s="49">
        <f>'мой идеальный партнер'!B61</f>
        <v>0</v>
      </c>
      <c r="C60" s="50">
        <f t="shared" si="1"/>
        <v>58</v>
      </c>
      <c r="D60" s="51" t="s">
        <v>83</v>
      </c>
      <c r="F60" s="52"/>
    </row>
    <row r="61" spans="2:6" ht="24.75" customHeight="1">
      <c r="B61" s="49">
        <f>'мой идеальный партнер'!B62</f>
        <v>0</v>
      </c>
      <c r="C61" s="50">
        <f t="shared" si="1"/>
        <v>59</v>
      </c>
      <c r="D61" s="51" t="s">
        <v>25</v>
      </c>
      <c r="F61" s="52"/>
    </row>
    <row r="62" spans="2:6" ht="24.75" customHeight="1">
      <c r="B62" s="49">
        <f>'мой идеальный партнер'!B63</f>
        <v>0</v>
      </c>
      <c r="C62" s="50">
        <f t="shared" si="1"/>
        <v>60</v>
      </c>
      <c r="D62" s="51" t="s">
        <v>34</v>
      </c>
      <c r="F62" s="52"/>
    </row>
    <row r="63" spans="2:6" ht="24.75" customHeight="1">
      <c r="B63" s="49">
        <f>'мой идеальный партнер'!B64</f>
        <v>0</v>
      </c>
      <c r="C63" s="50">
        <f t="shared" si="1"/>
        <v>61</v>
      </c>
      <c r="D63" s="51" t="s">
        <v>0</v>
      </c>
      <c r="F63" s="52"/>
    </row>
    <row r="64" spans="2:6" ht="24.75" customHeight="1">
      <c r="B64" s="49">
        <f>'мой идеальный партнер'!B65</f>
        <v>0</v>
      </c>
      <c r="C64" s="50">
        <f t="shared" si="1"/>
        <v>62</v>
      </c>
      <c r="D64" s="51" t="s">
        <v>41</v>
      </c>
      <c r="F64" s="52"/>
    </row>
    <row r="65" spans="2:6" ht="24.75" customHeight="1">
      <c r="B65" s="49">
        <f>'мой идеальный партнер'!B66</f>
        <v>0</v>
      </c>
      <c r="C65" s="50">
        <f t="shared" si="1"/>
        <v>63</v>
      </c>
      <c r="D65" s="51" t="s">
        <v>75</v>
      </c>
      <c r="F65" s="52"/>
    </row>
    <row r="66" spans="2:6" ht="24.75" customHeight="1">
      <c r="B66" s="49">
        <f>'мой идеальный партнер'!B67</f>
        <v>0</v>
      </c>
      <c r="C66" s="50">
        <f t="shared" si="1"/>
        <v>64</v>
      </c>
      <c r="D66" s="51" t="s">
        <v>109</v>
      </c>
      <c r="F66" s="52"/>
    </row>
    <row r="67" spans="2:6" ht="24.75" customHeight="1">
      <c r="B67" s="49">
        <f>'мой идеальный партнер'!B68</f>
        <v>0</v>
      </c>
      <c r="C67" s="50">
        <f t="shared" si="1"/>
        <v>65</v>
      </c>
      <c r="D67" s="51" t="s">
        <v>85</v>
      </c>
      <c r="F67" s="52"/>
    </row>
    <row r="68" spans="2:6" ht="24.75" customHeight="1">
      <c r="B68" s="49">
        <f>'мой идеальный партнер'!B69</f>
        <v>0</v>
      </c>
      <c r="C68" s="50">
        <f t="shared" si="1"/>
        <v>66</v>
      </c>
      <c r="D68" s="51" t="s">
        <v>89</v>
      </c>
      <c r="F68" s="52"/>
    </row>
    <row r="69" spans="2:6" ht="24.75" customHeight="1">
      <c r="B69" s="49">
        <f>'мой идеальный партнер'!B70</f>
        <v>0</v>
      </c>
      <c r="C69" s="50">
        <f aca="true" t="shared" si="2" ref="C69:C130">C68+1</f>
        <v>67</v>
      </c>
      <c r="D69" s="51" t="s">
        <v>110</v>
      </c>
      <c r="F69" s="52"/>
    </row>
    <row r="70" spans="2:6" ht="24.75" customHeight="1">
      <c r="B70" s="49">
        <f>'мой идеальный партнер'!B71</f>
        <v>0</v>
      </c>
      <c r="C70" s="50">
        <f t="shared" si="2"/>
        <v>68</v>
      </c>
      <c r="D70" s="51" t="s">
        <v>74</v>
      </c>
      <c r="F70" s="52"/>
    </row>
    <row r="71" spans="2:6" ht="24.75" customHeight="1">
      <c r="B71" s="49">
        <f>'мой идеальный партнер'!B72</f>
        <v>0</v>
      </c>
      <c r="C71" s="50">
        <f t="shared" si="2"/>
        <v>69</v>
      </c>
      <c r="D71" s="51" t="s">
        <v>92</v>
      </c>
      <c r="F71" s="52"/>
    </row>
    <row r="72" spans="2:6" ht="24.75" customHeight="1">
      <c r="B72" s="49">
        <f>'мой идеальный партнер'!B73</f>
        <v>0</v>
      </c>
      <c r="C72" s="50">
        <f t="shared" si="2"/>
        <v>70</v>
      </c>
      <c r="D72" s="51" t="s">
        <v>96</v>
      </c>
      <c r="F72" s="52"/>
    </row>
    <row r="73" spans="2:6" ht="24.75" customHeight="1">
      <c r="B73" s="49">
        <f>'мой идеальный партнер'!B74</f>
        <v>0</v>
      </c>
      <c r="C73" s="50">
        <f t="shared" si="2"/>
        <v>71</v>
      </c>
      <c r="D73" s="51" t="s">
        <v>47</v>
      </c>
      <c r="F73" s="52"/>
    </row>
    <row r="74" spans="2:6" ht="24.75" customHeight="1">
      <c r="B74" s="49">
        <f>'мой идеальный партнер'!B75</f>
        <v>0</v>
      </c>
      <c r="C74" s="50">
        <f t="shared" si="2"/>
        <v>72</v>
      </c>
      <c r="D74" s="51" t="s">
        <v>56</v>
      </c>
      <c r="F74" s="52"/>
    </row>
    <row r="75" spans="2:6" ht="24.75" customHeight="1">
      <c r="B75" s="49">
        <f>'мой идеальный партнер'!B76</f>
        <v>0</v>
      </c>
      <c r="C75" s="50">
        <f t="shared" si="2"/>
        <v>73</v>
      </c>
      <c r="D75" s="51" t="s">
        <v>120</v>
      </c>
      <c r="F75" s="52"/>
    </row>
    <row r="76" spans="2:6" ht="24.75" customHeight="1">
      <c r="B76" s="49">
        <f>'мой идеальный партнер'!B77</f>
        <v>0</v>
      </c>
      <c r="C76" s="50">
        <f t="shared" si="2"/>
        <v>74</v>
      </c>
      <c r="D76" s="51" t="s">
        <v>71</v>
      </c>
      <c r="F76" s="52"/>
    </row>
    <row r="77" spans="2:6" ht="24.75" customHeight="1">
      <c r="B77" s="49">
        <f>'мой идеальный партнер'!B78</f>
        <v>0</v>
      </c>
      <c r="C77" s="50">
        <f t="shared" si="2"/>
        <v>75</v>
      </c>
      <c r="D77" s="51" t="s">
        <v>30</v>
      </c>
      <c r="F77" s="52"/>
    </row>
    <row r="78" spans="2:6" ht="24.75" customHeight="1">
      <c r="B78" s="49">
        <f>'мой идеальный партнер'!B79</f>
        <v>0</v>
      </c>
      <c r="C78" s="50">
        <f t="shared" si="2"/>
        <v>76</v>
      </c>
      <c r="D78" s="51" t="s">
        <v>6</v>
      </c>
      <c r="F78" s="52"/>
    </row>
    <row r="79" spans="2:6" ht="24.75" customHeight="1">
      <c r="B79" s="49">
        <f>'мой идеальный партнер'!B80</f>
        <v>0</v>
      </c>
      <c r="C79" s="50">
        <f t="shared" si="2"/>
        <v>77</v>
      </c>
      <c r="D79" s="51" t="s">
        <v>40</v>
      </c>
      <c r="F79" s="52"/>
    </row>
    <row r="80" spans="2:6" ht="24.75" customHeight="1">
      <c r="B80" s="49">
        <f>'мой идеальный партнер'!B81</f>
        <v>0</v>
      </c>
      <c r="C80" s="50">
        <f t="shared" si="2"/>
        <v>78</v>
      </c>
      <c r="D80" s="51" t="s">
        <v>103</v>
      </c>
      <c r="F80" s="52"/>
    </row>
    <row r="81" spans="2:6" ht="24.75" customHeight="1">
      <c r="B81" s="49">
        <f>'мой идеальный партнер'!B82</f>
        <v>0</v>
      </c>
      <c r="C81" s="50">
        <f t="shared" si="2"/>
        <v>79</v>
      </c>
      <c r="D81" s="51" t="s">
        <v>108</v>
      </c>
      <c r="F81" s="52"/>
    </row>
    <row r="82" spans="2:6" ht="24.75" customHeight="1">
      <c r="B82" s="49">
        <f>'мой идеальный партнер'!B83</f>
        <v>0</v>
      </c>
      <c r="C82" s="50">
        <f t="shared" si="2"/>
        <v>80</v>
      </c>
      <c r="D82" s="51" t="s">
        <v>51</v>
      </c>
      <c r="F82" s="52"/>
    </row>
    <row r="83" spans="2:6" ht="24.75" customHeight="1">
      <c r="B83" s="49">
        <f>'мой идеальный партнер'!B84</f>
        <v>0</v>
      </c>
      <c r="C83" s="50">
        <f t="shared" si="2"/>
        <v>81</v>
      </c>
      <c r="D83" s="51" t="s">
        <v>88</v>
      </c>
      <c r="F83" s="52"/>
    </row>
    <row r="84" spans="2:6" ht="24.75" customHeight="1">
      <c r="B84" s="49">
        <f>'мой идеальный партнер'!B85</f>
        <v>0</v>
      </c>
      <c r="C84" s="50">
        <f t="shared" si="2"/>
        <v>82</v>
      </c>
      <c r="D84" s="51" t="s">
        <v>60</v>
      </c>
      <c r="F84" s="52"/>
    </row>
    <row r="85" spans="2:6" ht="24.75" customHeight="1">
      <c r="B85" s="49">
        <f>'мой идеальный партнер'!B86</f>
        <v>0</v>
      </c>
      <c r="C85" s="50">
        <f t="shared" si="2"/>
        <v>83</v>
      </c>
      <c r="D85" s="51" t="s">
        <v>2</v>
      </c>
      <c r="F85" s="52"/>
    </row>
    <row r="86" spans="2:6" ht="24.75" customHeight="1">
      <c r="B86" s="49">
        <f>'мой идеальный партнер'!B87</f>
        <v>0</v>
      </c>
      <c r="C86" s="50">
        <f t="shared" si="2"/>
        <v>84</v>
      </c>
      <c r="D86" s="51" t="s">
        <v>37</v>
      </c>
      <c r="F86" s="52"/>
    </row>
    <row r="87" spans="2:6" ht="24.75" customHeight="1">
      <c r="B87" s="49">
        <f>'мой идеальный партнер'!B88</f>
        <v>0</v>
      </c>
      <c r="C87" s="50">
        <f t="shared" si="2"/>
        <v>85</v>
      </c>
      <c r="D87" s="51" t="s">
        <v>44</v>
      </c>
      <c r="F87" s="52"/>
    </row>
    <row r="88" spans="2:6" ht="24.75" customHeight="1">
      <c r="B88" s="49">
        <f>'мой идеальный партнер'!B89</f>
        <v>0</v>
      </c>
      <c r="C88" s="50">
        <f t="shared" si="2"/>
        <v>86</v>
      </c>
      <c r="D88" s="51" t="s">
        <v>99</v>
      </c>
      <c r="F88" s="52"/>
    </row>
    <row r="89" spans="2:6" ht="24.75" customHeight="1">
      <c r="B89" s="49">
        <f>'мой идеальный партнер'!B90</f>
        <v>0</v>
      </c>
      <c r="C89" s="50">
        <f t="shared" si="2"/>
        <v>87</v>
      </c>
      <c r="D89" s="51" t="s">
        <v>53</v>
      </c>
      <c r="F89" s="52"/>
    </row>
    <row r="90" spans="2:6" ht="24.75" customHeight="1">
      <c r="B90" s="49">
        <f>'мой идеальный партнер'!B91</f>
        <v>0</v>
      </c>
      <c r="C90" s="50">
        <f t="shared" si="2"/>
        <v>88</v>
      </c>
      <c r="D90" s="51" t="s">
        <v>48</v>
      </c>
      <c r="F90" s="52"/>
    </row>
    <row r="91" spans="2:6" ht="24.75" customHeight="1">
      <c r="B91" s="49">
        <f>'мой идеальный партнер'!B92</f>
        <v>0</v>
      </c>
      <c r="C91" s="50">
        <f t="shared" si="2"/>
        <v>89</v>
      </c>
      <c r="D91" s="51" t="s">
        <v>28</v>
      </c>
      <c r="F91" s="52"/>
    </row>
    <row r="92" spans="2:6" ht="24.75" customHeight="1">
      <c r="B92" s="49">
        <f>'мой идеальный партнер'!B93</f>
        <v>0</v>
      </c>
      <c r="C92" s="50">
        <f t="shared" si="2"/>
        <v>90</v>
      </c>
      <c r="D92" s="51" t="s">
        <v>114</v>
      </c>
      <c r="F92" s="52"/>
    </row>
    <row r="93" spans="2:6" ht="24.75" customHeight="1">
      <c r="B93" s="49">
        <f>'мой идеальный партнер'!B94</f>
        <v>0</v>
      </c>
      <c r="C93" s="50">
        <f t="shared" si="2"/>
        <v>91</v>
      </c>
      <c r="D93" s="51" t="s">
        <v>3</v>
      </c>
      <c r="F93" s="52"/>
    </row>
    <row r="94" spans="2:6" ht="24.75" customHeight="1">
      <c r="B94" s="49">
        <f>'мой идеальный партнер'!B95</f>
        <v>0</v>
      </c>
      <c r="C94" s="50">
        <f t="shared" si="2"/>
        <v>92</v>
      </c>
      <c r="D94" s="51" t="s">
        <v>7</v>
      </c>
      <c r="F94" s="52"/>
    </row>
    <row r="95" spans="2:6" ht="24.75" customHeight="1">
      <c r="B95" s="49">
        <f>'мой идеальный партнер'!B96</f>
        <v>0</v>
      </c>
      <c r="C95" s="50">
        <f t="shared" si="2"/>
        <v>93</v>
      </c>
      <c r="D95" s="51" t="s">
        <v>101</v>
      </c>
      <c r="F95" s="52"/>
    </row>
    <row r="96" spans="2:6" ht="24.75" customHeight="1">
      <c r="B96" s="49">
        <f>'мой идеальный партнер'!B97</f>
        <v>0</v>
      </c>
      <c r="C96" s="50">
        <f t="shared" si="2"/>
        <v>94</v>
      </c>
      <c r="D96" s="51" t="s">
        <v>42</v>
      </c>
      <c r="F96" s="52"/>
    </row>
    <row r="97" spans="2:6" ht="24.75" customHeight="1">
      <c r="B97" s="49">
        <f>'мой идеальный партнер'!B98</f>
        <v>0</v>
      </c>
      <c r="C97" s="50">
        <f t="shared" si="2"/>
        <v>95</v>
      </c>
      <c r="D97" s="51" t="s">
        <v>23</v>
      </c>
      <c r="F97" s="52"/>
    </row>
    <row r="98" spans="2:6" ht="24.75" customHeight="1">
      <c r="B98" s="49">
        <f>'мой идеальный партнер'!B99</f>
        <v>0</v>
      </c>
      <c r="C98" s="50">
        <f t="shared" si="2"/>
        <v>96</v>
      </c>
      <c r="D98" s="51" t="s">
        <v>90</v>
      </c>
      <c r="F98" s="52"/>
    </row>
    <row r="99" spans="2:6" ht="24.75" customHeight="1">
      <c r="B99" s="49">
        <f>'мой идеальный партнер'!B100</f>
        <v>0</v>
      </c>
      <c r="C99" s="50">
        <f t="shared" si="2"/>
        <v>97</v>
      </c>
      <c r="D99" s="51" t="s">
        <v>122</v>
      </c>
      <c r="F99" s="52"/>
    </row>
    <row r="100" spans="2:6" ht="24.75" customHeight="1">
      <c r="B100" s="49">
        <f>'мой идеальный партнер'!B101</f>
        <v>0</v>
      </c>
      <c r="C100" s="50">
        <f t="shared" si="2"/>
        <v>98</v>
      </c>
      <c r="D100" s="51" t="s">
        <v>81</v>
      </c>
      <c r="F100" s="52"/>
    </row>
    <row r="101" spans="2:6" ht="24.75" customHeight="1">
      <c r="B101" s="49">
        <f>'мой идеальный партнер'!B102</f>
        <v>0</v>
      </c>
      <c r="C101" s="50">
        <f t="shared" si="2"/>
        <v>99</v>
      </c>
      <c r="D101" s="51" t="s">
        <v>61</v>
      </c>
      <c r="F101" s="52"/>
    </row>
    <row r="102" spans="2:6" ht="24.75" customHeight="1">
      <c r="B102" s="49">
        <f>'мой идеальный партнер'!B103</f>
        <v>0</v>
      </c>
      <c r="C102" s="50">
        <f t="shared" si="2"/>
        <v>100</v>
      </c>
      <c r="D102" s="51" t="s">
        <v>95</v>
      </c>
      <c r="F102" s="52"/>
    </row>
    <row r="103" spans="2:6" ht="24.75" customHeight="1">
      <c r="B103" s="49">
        <f>'мой идеальный партнер'!B104</f>
        <v>0</v>
      </c>
      <c r="C103" s="50">
        <f t="shared" si="2"/>
        <v>101</v>
      </c>
      <c r="D103" s="51" t="s">
        <v>70</v>
      </c>
      <c r="F103" s="52"/>
    </row>
    <row r="104" spans="2:6" ht="24.75" customHeight="1">
      <c r="B104" s="49">
        <f>'мой идеальный партнер'!B105</f>
        <v>0</v>
      </c>
      <c r="C104" s="50">
        <f t="shared" si="2"/>
        <v>102</v>
      </c>
      <c r="D104" s="51" t="s">
        <v>73</v>
      </c>
      <c r="F104" s="52"/>
    </row>
    <row r="105" spans="2:6" ht="24.75" customHeight="1">
      <c r="B105" s="49">
        <f>'мой идеальный партнер'!B106</f>
        <v>0</v>
      </c>
      <c r="C105" s="50">
        <f t="shared" si="2"/>
        <v>103</v>
      </c>
      <c r="D105" s="51" t="s">
        <v>133</v>
      </c>
      <c r="F105" s="52"/>
    </row>
    <row r="106" spans="2:6" ht="24.75" customHeight="1">
      <c r="B106" s="49">
        <f>'мой идеальный партнер'!B107</f>
        <v>0</v>
      </c>
      <c r="C106" s="50">
        <f t="shared" si="2"/>
        <v>104</v>
      </c>
      <c r="D106" s="51" t="s">
        <v>111</v>
      </c>
      <c r="F106" s="52"/>
    </row>
    <row r="107" spans="2:6" ht="24.75" customHeight="1">
      <c r="B107" s="49">
        <f>'мой идеальный партнер'!B108</f>
        <v>0</v>
      </c>
      <c r="C107" s="50">
        <f t="shared" si="2"/>
        <v>105</v>
      </c>
      <c r="D107" s="51" t="s">
        <v>121</v>
      </c>
      <c r="F107" s="52"/>
    </row>
    <row r="108" spans="2:6" ht="24.75" customHeight="1">
      <c r="B108" s="49">
        <f>'мой идеальный партнер'!B109</f>
        <v>0</v>
      </c>
      <c r="C108" s="50">
        <f t="shared" si="2"/>
        <v>106</v>
      </c>
      <c r="D108" s="51" t="s">
        <v>112</v>
      </c>
      <c r="F108" s="52"/>
    </row>
    <row r="109" spans="2:6" ht="24.75" customHeight="1">
      <c r="B109" s="49">
        <f>'мой идеальный партнер'!B110</f>
        <v>0</v>
      </c>
      <c r="C109" s="50">
        <f t="shared" si="2"/>
        <v>107</v>
      </c>
      <c r="D109" s="51" t="s">
        <v>55</v>
      </c>
      <c r="F109" s="52"/>
    </row>
    <row r="110" spans="2:6" ht="24.75" customHeight="1">
      <c r="B110" s="49">
        <f>'мой идеальный партнер'!B111</f>
        <v>0</v>
      </c>
      <c r="C110" s="50">
        <f t="shared" si="2"/>
        <v>108</v>
      </c>
      <c r="D110" s="51" t="s">
        <v>5</v>
      </c>
      <c r="F110" s="52"/>
    </row>
    <row r="111" spans="2:6" ht="24.75" customHeight="1">
      <c r="B111" s="49">
        <f>'мой идеальный партнер'!B112</f>
        <v>0</v>
      </c>
      <c r="C111" s="50">
        <f t="shared" si="2"/>
        <v>109</v>
      </c>
      <c r="D111" s="51" t="s">
        <v>72</v>
      </c>
      <c r="F111" s="52"/>
    </row>
    <row r="112" spans="2:6" ht="24.75" customHeight="1">
      <c r="B112" s="49">
        <f>'мой идеальный партнер'!B113</f>
        <v>0</v>
      </c>
      <c r="C112" s="50">
        <f t="shared" si="2"/>
        <v>110</v>
      </c>
      <c r="D112" s="51" t="s">
        <v>105</v>
      </c>
      <c r="F112" s="52"/>
    </row>
    <row r="113" spans="2:6" ht="24.75" customHeight="1">
      <c r="B113" s="49">
        <f>'мой идеальный партнер'!B114</f>
        <v>0</v>
      </c>
      <c r="C113" s="50">
        <f t="shared" si="2"/>
        <v>111</v>
      </c>
      <c r="D113" s="51" t="s">
        <v>118</v>
      </c>
      <c r="F113" s="52"/>
    </row>
    <row r="114" spans="2:6" ht="24.75" customHeight="1">
      <c r="B114" s="49">
        <f>'мой идеальный партнер'!B115</f>
        <v>0</v>
      </c>
      <c r="C114" s="50">
        <f t="shared" si="2"/>
        <v>112</v>
      </c>
      <c r="D114" s="51" t="s">
        <v>64</v>
      </c>
      <c r="F114" s="52"/>
    </row>
    <row r="115" spans="2:6" ht="24.75" customHeight="1">
      <c r="B115" s="49">
        <f>'мой идеальный партнер'!B116</f>
        <v>0</v>
      </c>
      <c r="C115" s="50">
        <f t="shared" si="2"/>
        <v>113</v>
      </c>
      <c r="D115" s="51" t="s">
        <v>4</v>
      </c>
      <c r="F115" s="52"/>
    </row>
    <row r="116" spans="2:6" ht="24.75" customHeight="1">
      <c r="B116" s="49">
        <f>'мой идеальный партнер'!B117</f>
        <v>0</v>
      </c>
      <c r="C116" s="50">
        <f t="shared" si="2"/>
        <v>114</v>
      </c>
      <c r="D116" s="51" t="s">
        <v>9</v>
      </c>
      <c r="F116" s="52"/>
    </row>
    <row r="117" spans="2:6" ht="24.75" customHeight="1">
      <c r="B117" s="49">
        <f>'мой идеальный партнер'!B118</f>
        <v>0</v>
      </c>
      <c r="C117" s="50">
        <f t="shared" si="2"/>
        <v>115</v>
      </c>
      <c r="D117" s="51" t="s">
        <v>45</v>
      </c>
      <c r="F117" s="52"/>
    </row>
    <row r="118" spans="2:9" ht="24.75" customHeight="1">
      <c r="B118" s="49">
        <f>'мой идеальный партнер'!B119</f>
        <v>0</v>
      </c>
      <c r="C118" s="50">
        <f t="shared" si="2"/>
        <v>116</v>
      </c>
      <c r="D118" s="51" t="s">
        <v>107</v>
      </c>
      <c r="F118" s="52"/>
      <c r="I118" s="63">
        <f>1-(B112-B43)^2</f>
        <v>1</v>
      </c>
    </row>
    <row r="119" spans="2:9" ht="24.75" customHeight="1">
      <c r="B119" s="49">
        <f>'мой идеальный партнер'!B120</f>
        <v>0</v>
      </c>
      <c r="C119" s="50">
        <f t="shared" si="2"/>
        <v>117</v>
      </c>
      <c r="D119" s="51" t="s">
        <v>21</v>
      </c>
      <c r="F119" s="52"/>
      <c r="I119" s="63">
        <f>1-(B73-B62)^2</f>
        <v>1</v>
      </c>
    </row>
    <row r="120" spans="2:9" ht="24.75" customHeight="1">
      <c r="B120" s="49">
        <f>'мой идеальный партнер'!B121</f>
        <v>0</v>
      </c>
      <c r="C120" s="50">
        <f t="shared" si="2"/>
        <v>118</v>
      </c>
      <c r="D120" s="51" t="s">
        <v>22</v>
      </c>
      <c r="F120" s="52"/>
      <c r="I120" s="63">
        <f>1-(B45-B25)^2</f>
        <v>1</v>
      </c>
    </row>
    <row r="121" spans="2:9" ht="24.75" customHeight="1">
      <c r="B121" s="49">
        <f>'мой идеальный партнер'!B122</f>
        <v>0</v>
      </c>
      <c r="C121" s="50">
        <f t="shared" si="2"/>
        <v>119</v>
      </c>
      <c r="D121" s="51" t="s">
        <v>119</v>
      </c>
      <c r="F121" s="52"/>
      <c r="I121" s="63">
        <f>(B104-B25)^2</f>
        <v>0</v>
      </c>
    </row>
    <row r="122" spans="2:9" ht="24.75" customHeight="1">
      <c r="B122" s="49">
        <f>'мой идеальный партнер'!B123</f>
        <v>0</v>
      </c>
      <c r="C122" s="50">
        <f t="shared" si="2"/>
        <v>120</v>
      </c>
      <c r="D122" s="51" t="s">
        <v>38</v>
      </c>
      <c r="F122" s="52"/>
      <c r="I122" s="63">
        <f>1-(B116-B66)^2</f>
        <v>1</v>
      </c>
    </row>
    <row r="123" spans="2:9" ht="24.75" customHeight="1">
      <c r="B123" s="49">
        <f>'мой идеальный партнер'!B124</f>
        <v>0</v>
      </c>
      <c r="C123" s="50">
        <f t="shared" si="2"/>
        <v>121</v>
      </c>
      <c r="D123" s="51" t="s">
        <v>35</v>
      </c>
      <c r="F123" s="52"/>
      <c r="I123" s="63">
        <f>1-(B114-B124)^2</f>
        <v>1</v>
      </c>
    </row>
    <row r="124" spans="2:9" ht="24.75" customHeight="1">
      <c r="B124" s="49">
        <f>'мой идеальный партнер'!B125</f>
        <v>0</v>
      </c>
      <c r="C124" s="50">
        <f t="shared" si="2"/>
        <v>122</v>
      </c>
      <c r="D124" s="51" t="s">
        <v>82</v>
      </c>
      <c r="F124" s="52"/>
      <c r="I124" s="63">
        <f>1-(B104-B3)^2</f>
        <v>1</v>
      </c>
    </row>
    <row r="125" spans="2:9" ht="24.75" customHeight="1">
      <c r="B125" s="49">
        <f>'мой идеальный партнер'!B126</f>
        <v>0</v>
      </c>
      <c r="C125" s="50">
        <f t="shared" si="2"/>
        <v>123</v>
      </c>
      <c r="D125" s="51" t="s">
        <v>17</v>
      </c>
      <c r="F125" s="52"/>
      <c r="I125" s="63">
        <f>1-(B111-B8)^2</f>
        <v>1</v>
      </c>
    </row>
    <row r="126" spans="2:9" ht="24.75" customHeight="1">
      <c r="B126" s="49">
        <f>'мой идеальный партнер'!B127</f>
        <v>0</v>
      </c>
      <c r="C126" s="50">
        <f t="shared" si="2"/>
        <v>124</v>
      </c>
      <c r="D126" s="51" t="s">
        <v>115</v>
      </c>
      <c r="F126" s="52"/>
      <c r="I126" s="63">
        <f>1-(B68-B48)^2</f>
        <v>1</v>
      </c>
    </row>
    <row r="127" spans="2:9" ht="24.75" customHeight="1">
      <c r="B127" s="49">
        <f>'мой идеальный партнер'!B128</f>
        <v>0</v>
      </c>
      <c r="C127" s="50">
        <f t="shared" si="2"/>
        <v>125</v>
      </c>
      <c r="D127" s="51" t="s">
        <v>106</v>
      </c>
      <c r="F127" s="52"/>
      <c r="I127" s="63">
        <f>1-(B90-B123)^2</f>
        <v>1</v>
      </c>
    </row>
    <row r="128" spans="2:9" ht="24.75" customHeight="1">
      <c r="B128" s="49">
        <f>'мой идеальный партнер'!B129</f>
        <v>0</v>
      </c>
      <c r="C128" s="50">
        <f t="shared" si="2"/>
        <v>126</v>
      </c>
      <c r="D128" s="51" t="s">
        <v>84</v>
      </c>
      <c r="F128" s="52"/>
      <c r="I128" s="63">
        <f>1-(B18-B105)^2</f>
        <v>1</v>
      </c>
    </row>
    <row r="129" spans="2:9" ht="24.75" customHeight="1">
      <c r="B129" s="49">
        <f>'мой идеальный партнер'!B130</f>
        <v>0</v>
      </c>
      <c r="C129" s="50">
        <f t="shared" si="2"/>
        <v>127</v>
      </c>
      <c r="D129" s="51" t="s">
        <v>16</v>
      </c>
      <c r="F129" s="52"/>
      <c r="I129" s="63">
        <f>1-(B43-B112)^2</f>
        <v>1</v>
      </c>
    </row>
    <row r="130" spans="2:9" ht="24.75" customHeight="1">
      <c r="B130" s="49">
        <f>'мой идеальный партнер'!B131</f>
        <v>0</v>
      </c>
      <c r="C130" s="50">
        <f t="shared" si="2"/>
        <v>128</v>
      </c>
      <c r="D130" s="51" t="s">
        <v>135</v>
      </c>
      <c r="F130" s="52"/>
      <c r="I130" s="63">
        <f>1-(B18-B124)^2</f>
        <v>1</v>
      </c>
    </row>
    <row r="131" ht="24.75" customHeight="1">
      <c r="I131" s="63">
        <f>1-(B107-B122)^2</f>
        <v>1</v>
      </c>
    </row>
    <row r="132" spans="2:9" ht="24.75" customHeight="1">
      <c r="B132" s="66"/>
      <c r="I132" s="63">
        <f>1-(B66-B114)^2</f>
        <v>1</v>
      </c>
    </row>
    <row r="133" ht="24.75" customHeight="1">
      <c r="I133" s="67"/>
    </row>
    <row r="134" spans="2:9" ht="24.75" customHeight="1">
      <c r="B134" s="68"/>
      <c r="C134" s="69"/>
      <c r="I134" s="70">
        <f>SUM(I118:I132)/15</f>
        <v>0.9333333333333333</v>
      </c>
    </row>
    <row r="135" spans="4:9" ht="24.75" customHeight="1">
      <c r="D135" s="71" t="s">
        <v>136</v>
      </c>
      <c r="I135" s="67">
        <f>AA3-AA7+0.7*(AA4+AA10-AA6-AA8)</f>
        <v>0</v>
      </c>
    </row>
    <row r="136" spans="4:9" ht="24.75" customHeight="1">
      <c r="D136" s="71" t="s">
        <v>137</v>
      </c>
      <c r="I136" s="67">
        <f>AA9-AA5+0.7*((AA10+AA8)-(AA6+AA4))</f>
        <v>0</v>
      </c>
    </row>
  </sheetData>
  <sheetProtection/>
  <mergeCells count="3">
    <mergeCell ref="AB11:AB13"/>
    <mergeCell ref="AD11:AD13"/>
    <mergeCell ref="AE11:AE13"/>
  </mergeCells>
  <printOptions/>
  <pageMargins left="0.7" right="0.7" top="0.75" bottom="0.75" header="0.3" footer="0.3"/>
  <pageSetup orientation="portrait" paperSize="9"/>
  <ignoredErrors>
    <ignoredError sqref="AC3:AC10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Roman Goldstein</dc:creator>
  <cp:keywords/>
  <dc:description/>
  <cp:lastModifiedBy>Roman Goldstein</cp:lastModifiedBy>
  <dcterms:created xsi:type="dcterms:W3CDTF">2009-01-20T11:31:07Z</dcterms:created>
  <dcterms:modified xsi:type="dcterms:W3CDTF">2021-07-25T11:26:41Z</dcterms:modified>
  <cp:category/>
  <cp:version/>
  <cp:contentType/>
  <cp:contentStatus/>
</cp:coreProperties>
</file>